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05" windowHeight="11955"/>
  </bookViews>
  <sheets>
    <sheet name="4 кв. 2022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2" i="4" l="1"/>
  <c r="F52" i="4"/>
  <c r="G52" i="4"/>
  <c r="H52" i="4"/>
  <c r="D52" i="4"/>
  <c r="E51" i="4"/>
  <c r="F51" i="4"/>
  <c r="G51" i="4"/>
  <c r="H51" i="4"/>
  <c r="D51" i="4"/>
  <c r="E139" i="4"/>
  <c r="F139" i="4"/>
  <c r="G139" i="4"/>
  <c r="H139" i="4"/>
  <c r="D139" i="4"/>
  <c r="E138" i="4"/>
  <c r="F138" i="4"/>
  <c r="G138" i="4"/>
  <c r="H138" i="4"/>
  <c r="D138" i="4"/>
  <c r="I166" i="4"/>
  <c r="I167" i="4"/>
  <c r="H161" i="4"/>
  <c r="H168" i="4" s="1"/>
  <c r="I159" i="4"/>
  <c r="I160" i="4"/>
  <c r="I49" i="4"/>
  <c r="I50" i="4"/>
  <c r="I47" i="4" l="1"/>
  <c r="I48" i="4"/>
  <c r="I134" i="4"/>
  <c r="I135" i="4"/>
  <c r="I136" i="4"/>
  <c r="I137" i="4"/>
  <c r="I128" i="4" l="1"/>
  <c r="I129" i="4"/>
  <c r="I130" i="4"/>
  <c r="I131" i="4"/>
  <c r="I132" i="4"/>
  <c r="I133" i="4"/>
  <c r="I127" i="4" l="1"/>
  <c r="I126" i="4"/>
  <c r="I125" i="4"/>
  <c r="I124" i="4"/>
  <c r="E161" i="4" l="1"/>
  <c r="F161" i="4"/>
  <c r="G161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E168" i="4"/>
  <c r="F168" i="4"/>
  <c r="G168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165" i="4" l="1"/>
  <c r="I164" i="4" l="1"/>
  <c r="H162" i="4"/>
  <c r="H169" i="4" s="1"/>
  <c r="G162" i="4"/>
  <c r="G169" i="4" s="1"/>
  <c r="F162" i="4"/>
  <c r="F169" i="4" s="1"/>
  <c r="E162" i="4"/>
  <c r="E169" i="4" s="1"/>
  <c r="D162" i="4"/>
  <c r="D169" i="4" s="1"/>
  <c r="D161" i="4"/>
  <c r="D168" i="4" s="1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54" i="4"/>
  <c r="I13" i="4"/>
  <c r="I139" i="4" l="1"/>
  <c r="I52" i="4"/>
  <c r="I162" i="4"/>
  <c r="I161" i="4"/>
  <c r="I138" i="4"/>
  <c r="E170" i="4"/>
  <c r="I51" i="4"/>
  <c r="D170" i="4" l="1"/>
  <c r="H170" i="4"/>
  <c r="F170" i="4"/>
  <c r="G170" i="4"/>
  <c r="I169" i="4"/>
  <c r="I168" i="4"/>
  <c r="I170" i="4" l="1"/>
</calcChain>
</file>

<file path=xl/sharedStrings.xml><?xml version="1.0" encoding="utf-8"?>
<sst xmlns="http://schemas.openxmlformats.org/spreadsheetml/2006/main" count="402" uniqueCount="134">
  <si>
    <t>Приложение 1</t>
  </si>
  <si>
    <t>к муниципальной программе "Комплексное развитие системы коммунальной инфраструктуры муниципального образования Благовещенский район Алтайского края на 2018-2022 годы"</t>
  </si>
  <si>
    <t>Перечень мероприятий программы комплексного развития системы коммунальной инфраструктуры муниципального образования Благовещенский район Алтайского края на 2018-2022 годы</t>
  </si>
  <si>
    <t>№ п/п</t>
  </si>
  <si>
    <t>Наименование мероприятий</t>
  </si>
  <si>
    <t>2018  год</t>
  </si>
  <si>
    <t>2019 год</t>
  </si>
  <si>
    <t>2020 год</t>
  </si>
  <si>
    <t>2021 год</t>
  </si>
  <si>
    <t>2022 год</t>
  </si>
  <si>
    <t xml:space="preserve"> Всего</t>
  </si>
  <si>
    <t>Ожидаемый результат от реализации мероприятий</t>
  </si>
  <si>
    <t>Исполнители мероприятия</t>
  </si>
  <si>
    <t>Модернизация скважины БР-722 р.п. Благовещенка</t>
  </si>
  <si>
    <t>Ремонт водопроводных сетей в р.п. Степное Озеро</t>
  </si>
  <si>
    <t>Итого по требующимся инвестициям  в систему водоснабжения</t>
  </si>
  <si>
    <t>Мероприятия по модернизации системы водоснабжения</t>
  </si>
  <si>
    <t>Обеспечение качественной питьевой водой населения р.п. Благовещенка</t>
  </si>
  <si>
    <t>Обеспечение качественной питьевой водой населения с. Мельниковка</t>
  </si>
  <si>
    <t>Обеспечение качественной питьевой водой населения с. Яготино</t>
  </si>
  <si>
    <t>Обеспечение качественной питьевой водой населения р.п. Степное Озеро</t>
  </si>
  <si>
    <t>МУПЖ-ЭП «Кучук»</t>
  </si>
  <si>
    <t>Обеспечение качественной питьевой водой населения  с. Нижний Кучук</t>
  </si>
  <si>
    <t>Обеспечение качественной питьевой водой населения с. Леньки</t>
  </si>
  <si>
    <t>Обеспечение качественной питьевой водой населения с. Глядень</t>
  </si>
  <si>
    <t>Мероприятия по модернизации системы теплоснабжения</t>
  </si>
  <si>
    <t>Итого по требующимся инвестициям  в систему теплоснабжения</t>
  </si>
  <si>
    <t>Мероприятия по модернизации системы водоотведения</t>
  </si>
  <si>
    <t>Приведение КНС в рабочее состояние, оптимизация, снижение затрат</t>
  </si>
  <si>
    <t>Итого по требующимся инвестициям  в систему водоотведения</t>
  </si>
  <si>
    <t xml:space="preserve"> ООО "Степноозерская управляющая организация"</t>
  </si>
  <si>
    <t>ВСЕГО по программе</t>
  </si>
  <si>
    <t xml:space="preserve"> ООО "Вода"</t>
  </si>
  <si>
    <t xml:space="preserve"> </t>
  </si>
  <si>
    <t>Обеспечение качественной  работы объектов водоотведения в р.п.  Благовещенка</t>
  </si>
  <si>
    <t>Приведение КНС в рабочее состояние, модернизация оборудования, уменьшение эксплуатационных затрат</t>
  </si>
  <si>
    <t>Обеспечение качественной  работы объектов водоотведения в р.п.  Степное Озеро</t>
  </si>
  <si>
    <t>Приведение БОС в рабочее состояние, оптимизация, снижение затрат</t>
  </si>
  <si>
    <t>Бесперебойная работа  теплоснабжения. Экономия энергоресурсов</t>
  </si>
  <si>
    <t xml:space="preserve">Бесперебойная работа  теплоснабжения. </t>
  </si>
  <si>
    <t>Контроль за целевым использованием полигона ТБО</t>
  </si>
  <si>
    <t>Ремонт водопроводных сетей  в с. Глядень</t>
  </si>
  <si>
    <t>Приобретение автомобиля ЗИЛ (самосвал)</t>
  </si>
  <si>
    <t>Приобретение Автогрейдера ДЗ-122Б-7</t>
  </si>
  <si>
    <t>МУПЖ-ЭП "Кучук"</t>
  </si>
  <si>
    <t xml:space="preserve">Бесперебойная работа  водоснабжения. </t>
  </si>
  <si>
    <t>МУП "Райтоп"</t>
  </si>
  <si>
    <t xml:space="preserve">Монтаж  модульной котельной в с. Леньки </t>
  </si>
  <si>
    <t>Ремонт крыши здания по адресу ул. Промышленная,д.3</t>
  </si>
  <si>
    <t>Ремонт насосного оборудования , зданий  канализационно-насосных станций   № 2,5,6,7,8    в    р.п. Благовещенка</t>
  </si>
  <si>
    <t>Ремонт и содержание водопроводных сетей в с. Нижний Кучук</t>
  </si>
  <si>
    <t>Устройство временного канализационного коллектора в р.п. Благовещенка</t>
  </si>
  <si>
    <t>Ремонт мягкой кровли производственной базы МУПЖ-ЭП "Кучук"</t>
  </si>
  <si>
    <t>Ремонт  водопроводных сетей  в  р.п. Благовещенка</t>
  </si>
  <si>
    <t>Ремонт  водопроводных сетей   в с. Мельниковка</t>
  </si>
  <si>
    <t>Ремонт водопроводных колодцев( с заменой запорной арматуры,крышек,люков) в р.п. Благовещенка</t>
  </si>
  <si>
    <t>Ремонт   водопроводных сетей, колодцев   ( с заменой запорной арматуры,крышек,люков) в с. Яготино</t>
  </si>
  <si>
    <t>Ремонт  водопроводных сетей   в с. Леньки</t>
  </si>
  <si>
    <t>Ремонт тепловых сетей  в р.п. Благовещенка</t>
  </si>
  <si>
    <t>Ремонт и приобретение нового электрооборудования котельных в р.п. Благовещенка</t>
  </si>
  <si>
    <t>Ремонт тепловых колодцев   ( с заменой запорной арматуры,крышек,люков) в  р.п. Благовещенка</t>
  </si>
  <si>
    <t>Ремонт биологических очистных сооружений  (БОС) в р.п. Степное Озеро</t>
  </si>
  <si>
    <t xml:space="preserve">Ремонт канализационных колодцев    ( с заменой запорной арматуры,крышек,люков)  в       р.п. Благовещенка </t>
  </si>
  <si>
    <t>Ремонт канализационных сетей в р.п. Степное Озеро</t>
  </si>
  <si>
    <t>Ремонт  канализационно-насосной станции  №2, № 3   в р.п. Степное Озеро</t>
  </si>
  <si>
    <t>Ремонт  главной канализационно-насосной станции  р.п. Благовещенка</t>
  </si>
  <si>
    <t>Приобретение весового оборудования для коммерческого учета твердых коммунальных отходов</t>
  </si>
  <si>
    <t>Сумма затрат, тыс. рублей</t>
  </si>
  <si>
    <t>Ремонт котельной "БПК"( с  заменой котлов и оборудования)</t>
  </si>
  <si>
    <t>Ремонт котельной "МОКХ"  ( с заменой котельного оборудования)</t>
  </si>
  <si>
    <t>Ремонт котельной "Нефтебаза"  ( с заменой котельного оборудования)</t>
  </si>
  <si>
    <t>Ремонт  котельной с. Нижний Кучук ( с  заменой котлов и оборудования)</t>
  </si>
  <si>
    <t>Ремонт  котельной с. Яготино ( с  заменой котлов и оборудования)</t>
  </si>
  <si>
    <t>Ремонт котельной в с. Глядень ( с  заменой котлов и оборудования)</t>
  </si>
  <si>
    <t>Ремонт котельной в с. Леньки ( с  заменой котлов и оборудования)</t>
  </si>
  <si>
    <t>Ремонт котельной в с. Новокулундинка ( с  заменой котлов и оборудования)</t>
  </si>
  <si>
    <t xml:space="preserve">Ремонт тепловых сетей ( в том числе ремонт колодцев)с. Нижний Кучук </t>
  </si>
  <si>
    <t>Ремонт тепловых сетей( в том числе ремонт колодцев) с. Глядень</t>
  </si>
  <si>
    <t>Ремонт тепловых сетей ( в том числе ремонт колодцев) с. Леньки</t>
  </si>
  <si>
    <t>Ремонт тепловых сетей ( в том числе ремонт колодцев) с. Шимолино</t>
  </si>
  <si>
    <t>Ремонт тепловых сетей  ( в том числе ремонт колодцев) с. Новокулундинка</t>
  </si>
  <si>
    <t>Ремонт тепловых сетей ( в том числе ремонт колодцев) с. Суворовка</t>
  </si>
  <si>
    <t>Ремонт автопарка</t>
  </si>
  <si>
    <t>Ремонт водонапоной башни и оборудования  на водопроводе  в с. Леньки</t>
  </si>
  <si>
    <t>Ремонт  коллектора   в   р.п. Благовещенка</t>
  </si>
  <si>
    <t>Итого по требующимся инвестициям  в систему обращения с  твердыми  коммунальными  отходами.</t>
  </si>
  <si>
    <t>Ремонт канализационных сетей      в                                       р.п. Благовещенка</t>
  </si>
  <si>
    <t>Мероприятия по обустройству мест (площадок) накопления твердых коммунальных отходов  ТКО.</t>
  </si>
  <si>
    <t>Администрация Благовещенского района, МУП "Райтоп"</t>
  </si>
  <si>
    <t>Бесперебойная работа автотранспорта предприятия ЖКХ.</t>
  </si>
  <si>
    <t>Источники финансирования</t>
  </si>
  <si>
    <t>Муниципальный бюджет</t>
  </si>
  <si>
    <t>Монтаж  модульной котельной МКУ-1,26 МВт "Нефтебаза"</t>
  </si>
  <si>
    <t>Краевой бюджет</t>
  </si>
  <si>
    <t>ИТОГО по программе</t>
  </si>
  <si>
    <t xml:space="preserve">                                      Приложение 1</t>
  </si>
  <si>
    <t>Капитальный ремонт водозаборного узла в р.п. Благовещенка Благовещенского района Алтайского края 241 м.</t>
  </si>
  <si>
    <t>краевой  бюджет</t>
  </si>
  <si>
    <t>муниципальный бюджет</t>
  </si>
  <si>
    <t>Ремонт котельной "Жилпоселок"                        ( с заменой котельного оборудования)</t>
  </si>
  <si>
    <t>Ремонт котельной в с. Алексеевка                            ( с  заменой котлов и оборудования)</t>
  </si>
  <si>
    <t>Ремонт котельной в с. Шимолино                  ( с  заменой котлов и оборудования)</t>
  </si>
  <si>
    <t>Ремонт котельной в с. Николаевка                  ( с  заменой котлов и оборудования)</t>
  </si>
  <si>
    <t>Ремонт котельной в с. Суворовка             ( с  заменой котлов и оборудования)</t>
  </si>
  <si>
    <t>Администрация Благовещенского района</t>
  </si>
  <si>
    <t>Проведение анализа изношенности и остаточного ресурса оборудования котельных р.п Благовещенка</t>
  </si>
  <si>
    <t>Приобретение котельных (СПТУ,Квартальная, Центральная)</t>
  </si>
  <si>
    <t>Обеспечение качественной питьевой водой населения  р.п. Благовещенка</t>
  </si>
  <si>
    <t xml:space="preserve"> МУП "Райтоп"</t>
  </si>
  <si>
    <t>Ремонт резервной скважины в р.п. Благовещенка</t>
  </si>
  <si>
    <t>Подготовка котельных Центральная, Квартальная к работе в ОЗП 2021-2022 годов</t>
  </si>
  <si>
    <t xml:space="preserve">Ремонт глубинных насосов на водопроводе </t>
  </si>
  <si>
    <t>Обеспечение качественной питьевой водой населения  сел  Леньковского, Шимолинского,Гляденьского, Яготинского сельсоветов.</t>
  </si>
  <si>
    <t>Спил и валка деревьев на инженерных сетяхдля проведения ремонтных работ на водопровода к бассейну "Дельфин"</t>
  </si>
  <si>
    <t xml:space="preserve">Ремонт ввода теплотрассы  здания Дома Культуры и плавательного бассейна "Дельфин"  </t>
  </si>
  <si>
    <t>Приобретение навигационного оборудования</t>
  </si>
  <si>
    <t>Оплата работ по договорным обязательствам за теплотехнический расчет потребителей тепловой энергии и гидравлический расчет системы трубопровода.</t>
  </si>
  <si>
    <t>Подготовка Сметной документации на новую модульную кот. "Нефтебаза"</t>
  </si>
  <si>
    <t>Проведение режимно-наладочных испытаний котлов, с разметкой режимных карт котельных</t>
  </si>
  <si>
    <t>Приобретение и монтаж приборов видеонаблюдения</t>
  </si>
  <si>
    <t>Капитальный ремонт водозаборного узла в р.п. Степное Озеро Благовещенского района Алтайского края</t>
  </si>
  <si>
    <t>Поставка и установка  модульной котельной установки. Котельная "Жилпоселок"</t>
  </si>
  <si>
    <t>Капитальный ремонт тепловой сети котельной № 21 "Нефтебаза"</t>
  </si>
  <si>
    <t>Демонтажные работы котельного оборудования в котельных СПТУ , Центральная, Квартальная, Элеватор в р.п. Благовещенка</t>
  </si>
  <si>
    <t>Ремонт водопроводных колодцев( с заменой запорной арматуры,крышек,люков) в р.п. Степное озеро</t>
  </si>
  <si>
    <t>Ремонт административного здания   и производственной базы МУПЖ-ЭП "Кучук"</t>
  </si>
  <si>
    <t>Устройство  помещения для дизель-генератора котельной "БПК"</t>
  </si>
  <si>
    <t>Рассчет дроссельных отверстий системы трубопровода и техническое решение на установку теплотехнологического оборудования котельной "Жилпоселок"</t>
  </si>
  <si>
    <t>Ремонт канализационных колодцев    ( с заменой запорной арматуры,крышек,люков)  в       р.п. Степное Озеро</t>
  </si>
  <si>
    <t>ИП К(Ф)Х Гербер П.П.       МУП "Райтоп"</t>
  </si>
  <si>
    <t xml:space="preserve">     ООО "Вода"   МУП "Райтоп"</t>
  </si>
  <si>
    <t>ООО "Вода", МУП "Райтоп"</t>
  </si>
  <si>
    <t>Поставка котельного оборудования и материалов на котельные р.п. Благовещенка</t>
  </si>
  <si>
    <t xml:space="preserve">к Постановлению Администрации Благовещенского района Алтайского края  от "            "                 2023   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</si>
</sst>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/>
    </xf>
    <xf numFmtId="0" fontId="6" fillId="0" borderId="0" xfId="0" applyFont="1"/>
    <xf numFmtId="0" fontId="0" fillId="2" borderId="0" xfId="0" applyFill="1"/>
    <xf numFmtId="0" fontId="8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tabSelected="1" zoomScaleNormal="100" workbookViewId="0">
      <selection activeCell="O9" sqref="O9"/>
    </sheetView>
  </sheetViews>
  <sheetFormatPr defaultRowHeight="15" x14ac:dyDescent="0.25"/>
  <cols>
    <col min="1" max="1" width="1.42578125" customWidth="1"/>
    <col min="2" max="2" width="4.5703125" customWidth="1"/>
    <col min="3" max="3" width="21.5703125" customWidth="1"/>
    <col min="4" max="4" width="9.5703125" customWidth="1"/>
    <col min="5" max="5" width="10.140625" customWidth="1"/>
    <col min="6" max="6" width="9.140625" customWidth="1"/>
    <col min="7" max="7" width="11.85546875" customWidth="1"/>
    <col min="8" max="8" width="14" customWidth="1"/>
    <col min="9" max="9" width="16.42578125" customWidth="1"/>
    <col min="10" max="10" width="14.7109375" customWidth="1"/>
    <col min="11" max="11" width="15.42578125" customWidth="1"/>
    <col min="12" max="12" width="14.85546875" customWidth="1"/>
    <col min="13" max="13" width="9.140625" hidden="1" customWidth="1"/>
  </cols>
  <sheetData>
    <row r="1" spans="1:15" x14ac:dyDescent="0.25">
      <c r="K1" s="72" t="s">
        <v>95</v>
      </c>
      <c r="L1" s="72"/>
    </row>
    <row r="2" spans="1:15" x14ac:dyDescent="0.25">
      <c r="D2" s="73" t="s">
        <v>133</v>
      </c>
      <c r="E2" s="73"/>
      <c r="F2" s="73"/>
      <c r="G2" s="73"/>
      <c r="H2" s="73"/>
      <c r="I2" s="73"/>
      <c r="J2" s="73"/>
      <c r="K2" s="73"/>
      <c r="L2" s="73"/>
    </row>
    <row r="4" spans="1:15" x14ac:dyDescent="0.25">
      <c r="A4" s="1"/>
      <c r="B4" s="2"/>
      <c r="C4" s="2"/>
      <c r="D4" s="6"/>
      <c r="E4" s="6"/>
      <c r="F4" s="6"/>
      <c r="G4" s="6"/>
      <c r="H4" s="6"/>
      <c r="I4" s="74" t="s">
        <v>0</v>
      </c>
      <c r="J4" s="74"/>
      <c r="K4" s="74"/>
      <c r="L4" s="74"/>
      <c r="M4" s="6"/>
    </row>
    <row r="5" spans="1:15" ht="15" customHeight="1" x14ac:dyDescent="0.25">
      <c r="A5" s="1"/>
      <c r="B5" s="2"/>
      <c r="C5" s="2"/>
      <c r="D5" s="75" t="s">
        <v>1</v>
      </c>
      <c r="E5" s="75"/>
      <c r="F5" s="75"/>
      <c r="G5" s="75"/>
      <c r="H5" s="75"/>
      <c r="I5" s="75"/>
      <c r="J5" s="75"/>
      <c r="K5" s="75"/>
      <c r="L5" s="75"/>
      <c r="M5" s="75"/>
    </row>
    <row r="6" spans="1:15" ht="25.5" customHeight="1" x14ac:dyDescent="0.25">
      <c r="A6" s="1"/>
      <c r="B6" s="2"/>
      <c r="C6" s="2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5" ht="0.75" hidden="1" customHeight="1" x14ac:dyDescent="0.25">
      <c r="A7" s="1"/>
      <c r="B7" s="2"/>
      <c r="C7" s="2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5" ht="38.25" customHeight="1" x14ac:dyDescent="0.25">
      <c r="A8" s="1"/>
      <c r="B8" s="76" t="s">
        <v>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2"/>
    </row>
    <row r="9" spans="1:15" ht="30" customHeight="1" x14ac:dyDescent="0.25">
      <c r="A9" s="1"/>
      <c r="B9" s="37" t="s">
        <v>3</v>
      </c>
      <c r="C9" s="37" t="s">
        <v>4</v>
      </c>
      <c r="D9" s="77" t="s">
        <v>67</v>
      </c>
      <c r="E9" s="78"/>
      <c r="F9" s="78"/>
      <c r="G9" s="78"/>
      <c r="H9" s="78"/>
      <c r="I9" s="79"/>
      <c r="J9" s="80" t="s">
        <v>90</v>
      </c>
      <c r="K9" s="82" t="s">
        <v>11</v>
      </c>
      <c r="L9" s="82" t="s">
        <v>12</v>
      </c>
      <c r="M9" s="2"/>
    </row>
    <row r="10" spans="1:15" ht="62.25" customHeight="1" x14ac:dyDescent="0.25">
      <c r="A10" s="1"/>
      <c r="B10" s="38"/>
      <c r="C10" s="38"/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3" t="s">
        <v>10</v>
      </c>
      <c r="J10" s="81"/>
      <c r="K10" s="83"/>
      <c r="L10" s="83"/>
      <c r="M10" s="2"/>
      <c r="O10" t="s">
        <v>33</v>
      </c>
    </row>
    <row r="11" spans="1:15" x14ac:dyDescent="0.25">
      <c r="A11" s="1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2"/>
    </row>
    <row r="12" spans="1:15" ht="17.25" customHeight="1" x14ac:dyDescent="0.25">
      <c r="A12" s="1"/>
      <c r="B12" s="84" t="s">
        <v>16</v>
      </c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2"/>
    </row>
    <row r="13" spans="1:15" s="7" customFormat="1" ht="30" customHeight="1" x14ac:dyDescent="0.25">
      <c r="A13" s="9"/>
      <c r="B13" s="37">
        <v>1</v>
      </c>
      <c r="C13" s="43" t="s">
        <v>13</v>
      </c>
      <c r="D13" s="10">
        <v>450</v>
      </c>
      <c r="E13" s="10">
        <v>0</v>
      </c>
      <c r="F13" s="10">
        <v>0</v>
      </c>
      <c r="G13" s="10">
        <v>0</v>
      </c>
      <c r="H13" s="10">
        <v>0</v>
      </c>
      <c r="I13" s="11">
        <f>D13+E13+F13+G13+H13</f>
        <v>450</v>
      </c>
      <c r="J13" s="12" t="s">
        <v>98</v>
      </c>
      <c r="K13" s="43" t="s">
        <v>17</v>
      </c>
      <c r="L13" s="37" t="s">
        <v>46</v>
      </c>
      <c r="M13" s="13"/>
    </row>
    <row r="14" spans="1:15" s="7" customFormat="1" ht="30" customHeight="1" x14ac:dyDescent="0.25">
      <c r="A14" s="9"/>
      <c r="B14" s="38"/>
      <c r="C14" s="44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f t="shared" ref="I14:I50" si="0">D14+E14+F14+G14+H14</f>
        <v>0</v>
      </c>
      <c r="J14" s="12" t="s">
        <v>97</v>
      </c>
      <c r="K14" s="44"/>
      <c r="L14" s="38"/>
      <c r="M14" s="13"/>
    </row>
    <row r="15" spans="1:15" s="7" customFormat="1" ht="30" customHeight="1" x14ac:dyDescent="0.25">
      <c r="A15" s="9"/>
      <c r="B15" s="37">
        <v>2</v>
      </c>
      <c r="C15" s="43" t="s">
        <v>53</v>
      </c>
      <c r="D15" s="10">
        <v>1156.4549999999999</v>
      </c>
      <c r="E15" s="10">
        <v>457.76600000000002</v>
      </c>
      <c r="F15" s="10">
        <v>997.45</v>
      </c>
      <c r="G15" s="10">
        <v>561.95399999999995</v>
      </c>
      <c r="H15" s="10">
        <v>1334.4770000000001</v>
      </c>
      <c r="I15" s="11">
        <f t="shared" si="0"/>
        <v>4508.1019999999999</v>
      </c>
      <c r="J15" s="12" t="s">
        <v>98</v>
      </c>
      <c r="K15" s="43" t="s">
        <v>17</v>
      </c>
      <c r="L15" s="37" t="s">
        <v>46</v>
      </c>
      <c r="M15" s="13"/>
    </row>
    <row r="16" spans="1:15" s="7" customFormat="1" ht="30" customHeight="1" x14ac:dyDescent="0.25">
      <c r="A16" s="9"/>
      <c r="B16" s="38"/>
      <c r="C16" s="44"/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0"/>
        <v>0</v>
      </c>
      <c r="J16" s="12" t="s">
        <v>97</v>
      </c>
      <c r="K16" s="44"/>
      <c r="L16" s="38"/>
      <c r="M16" s="13"/>
    </row>
    <row r="17" spans="1:14" s="7" customFormat="1" ht="30" customHeight="1" x14ac:dyDescent="0.25">
      <c r="A17" s="9"/>
      <c r="B17" s="37">
        <v>3</v>
      </c>
      <c r="C17" s="43" t="s">
        <v>54</v>
      </c>
      <c r="D17" s="10">
        <v>0</v>
      </c>
      <c r="E17" s="10">
        <v>0</v>
      </c>
      <c r="F17" s="10">
        <v>0</v>
      </c>
      <c r="G17" s="10">
        <v>208.50700000000001</v>
      </c>
      <c r="H17" s="10">
        <v>0</v>
      </c>
      <c r="I17" s="11">
        <f t="shared" si="0"/>
        <v>208.50700000000001</v>
      </c>
      <c r="J17" s="12" t="s">
        <v>98</v>
      </c>
      <c r="K17" s="43" t="s">
        <v>18</v>
      </c>
      <c r="L17" s="37" t="s">
        <v>46</v>
      </c>
      <c r="M17" s="13"/>
    </row>
    <row r="18" spans="1:14" s="7" customFormat="1" ht="30" customHeight="1" x14ac:dyDescent="0.25">
      <c r="A18" s="9"/>
      <c r="B18" s="38"/>
      <c r="C18" s="44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0"/>
        <v>0</v>
      </c>
      <c r="J18" s="12" t="s">
        <v>97</v>
      </c>
      <c r="K18" s="44"/>
      <c r="L18" s="38"/>
      <c r="M18" s="13"/>
    </row>
    <row r="19" spans="1:14" s="7" customFormat="1" ht="30" customHeight="1" x14ac:dyDescent="0.25">
      <c r="A19" s="9"/>
      <c r="B19" s="37">
        <v>4</v>
      </c>
      <c r="C19" s="43" t="s">
        <v>56</v>
      </c>
      <c r="D19" s="10">
        <v>0</v>
      </c>
      <c r="E19" s="10">
        <v>119.004</v>
      </c>
      <c r="F19" s="10">
        <v>27</v>
      </c>
      <c r="G19" s="10">
        <v>0</v>
      </c>
      <c r="H19" s="10">
        <v>0</v>
      </c>
      <c r="I19" s="11">
        <f t="shared" si="0"/>
        <v>146.00400000000002</v>
      </c>
      <c r="J19" s="12" t="s">
        <v>98</v>
      </c>
      <c r="K19" s="43" t="s">
        <v>19</v>
      </c>
      <c r="L19" s="37" t="s">
        <v>46</v>
      </c>
      <c r="M19" s="13"/>
    </row>
    <row r="20" spans="1:14" s="7" customFormat="1" ht="30" customHeight="1" x14ac:dyDescent="0.25">
      <c r="A20" s="9"/>
      <c r="B20" s="38"/>
      <c r="C20" s="44"/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>
        <f t="shared" si="0"/>
        <v>0</v>
      </c>
      <c r="J20" s="12" t="s">
        <v>97</v>
      </c>
      <c r="K20" s="44"/>
      <c r="L20" s="38"/>
      <c r="M20" s="13"/>
    </row>
    <row r="21" spans="1:14" s="7" customFormat="1" ht="30" customHeight="1" x14ac:dyDescent="0.25">
      <c r="A21" s="9"/>
      <c r="B21" s="37">
        <v>5</v>
      </c>
      <c r="C21" s="43" t="s">
        <v>55</v>
      </c>
      <c r="D21" s="10">
        <v>0</v>
      </c>
      <c r="E21" s="10">
        <v>0</v>
      </c>
      <c r="F21" s="10">
        <v>180</v>
      </c>
      <c r="G21" s="10">
        <v>172</v>
      </c>
      <c r="H21" s="14">
        <v>936.43399999999997</v>
      </c>
      <c r="I21" s="11">
        <f t="shared" si="0"/>
        <v>1288.434</v>
      </c>
      <c r="J21" s="12" t="s">
        <v>98</v>
      </c>
      <c r="K21" s="43" t="s">
        <v>17</v>
      </c>
      <c r="L21" s="37" t="s">
        <v>46</v>
      </c>
      <c r="M21" s="13"/>
    </row>
    <row r="22" spans="1:14" s="7" customFormat="1" ht="30" customHeight="1" x14ac:dyDescent="0.25">
      <c r="A22" s="9"/>
      <c r="B22" s="38"/>
      <c r="C22" s="44"/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1">
        <f t="shared" si="0"/>
        <v>0</v>
      </c>
      <c r="J22" s="12" t="s">
        <v>97</v>
      </c>
      <c r="K22" s="44"/>
      <c r="L22" s="38"/>
      <c r="M22" s="13"/>
    </row>
    <row r="23" spans="1:14" s="7" customFormat="1" ht="30" customHeight="1" x14ac:dyDescent="0.25">
      <c r="A23" s="9"/>
      <c r="B23" s="37">
        <v>6</v>
      </c>
      <c r="C23" s="43" t="s">
        <v>14</v>
      </c>
      <c r="D23" s="10">
        <v>253</v>
      </c>
      <c r="E23" s="10">
        <v>0</v>
      </c>
      <c r="F23" s="10">
        <v>0</v>
      </c>
      <c r="G23" s="10">
        <v>39.380000000000003</v>
      </c>
      <c r="H23" s="10">
        <v>134.42913999999999</v>
      </c>
      <c r="I23" s="11">
        <f t="shared" si="0"/>
        <v>426.80913999999996</v>
      </c>
      <c r="J23" s="12" t="s">
        <v>98</v>
      </c>
      <c r="K23" s="43" t="s">
        <v>20</v>
      </c>
      <c r="L23" s="43" t="s">
        <v>21</v>
      </c>
      <c r="M23" s="15"/>
      <c r="N23" s="16"/>
    </row>
    <row r="24" spans="1:14" s="7" customFormat="1" ht="30" customHeight="1" x14ac:dyDescent="0.25">
      <c r="A24" s="9"/>
      <c r="B24" s="38"/>
      <c r="C24" s="44"/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1">
        <f t="shared" si="0"/>
        <v>0</v>
      </c>
      <c r="J24" s="12" t="s">
        <v>97</v>
      </c>
      <c r="K24" s="44"/>
      <c r="L24" s="44"/>
      <c r="M24" s="15"/>
      <c r="N24" s="16"/>
    </row>
    <row r="25" spans="1:14" s="7" customFormat="1" ht="30" customHeight="1" x14ac:dyDescent="0.25">
      <c r="A25" s="9"/>
      <c r="B25" s="37">
        <v>7</v>
      </c>
      <c r="C25" s="43" t="s">
        <v>50</v>
      </c>
      <c r="D25" s="10">
        <v>571</v>
      </c>
      <c r="E25" s="10">
        <v>768.5</v>
      </c>
      <c r="F25" s="10">
        <v>501.2</v>
      </c>
      <c r="G25" s="10">
        <v>258.56900000000002</v>
      </c>
      <c r="H25" s="10">
        <v>597.35699999999997</v>
      </c>
      <c r="I25" s="11">
        <f t="shared" si="0"/>
        <v>2696.6260000000002</v>
      </c>
      <c r="J25" s="12" t="s">
        <v>98</v>
      </c>
      <c r="K25" s="43" t="s">
        <v>22</v>
      </c>
      <c r="L25" s="43" t="s">
        <v>21</v>
      </c>
      <c r="M25" s="15"/>
      <c r="N25" s="16"/>
    </row>
    <row r="26" spans="1:14" s="7" customFormat="1" ht="30" customHeight="1" x14ac:dyDescent="0.25">
      <c r="A26" s="9"/>
      <c r="B26" s="38"/>
      <c r="C26" s="44"/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1">
        <f t="shared" si="0"/>
        <v>0</v>
      </c>
      <c r="J26" s="12" t="s">
        <v>97</v>
      </c>
      <c r="K26" s="44"/>
      <c r="L26" s="44"/>
      <c r="M26" s="15"/>
      <c r="N26" s="16"/>
    </row>
    <row r="27" spans="1:14" s="7" customFormat="1" ht="30" customHeight="1" x14ac:dyDescent="0.25">
      <c r="A27" s="9"/>
      <c r="B27" s="37">
        <v>8</v>
      </c>
      <c r="C27" s="43" t="s">
        <v>57</v>
      </c>
      <c r="D27" s="10">
        <v>0</v>
      </c>
      <c r="E27" s="10">
        <v>83.631</v>
      </c>
      <c r="F27" s="10">
        <v>32.08</v>
      </c>
      <c r="G27" s="10">
        <v>0</v>
      </c>
      <c r="H27" s="10">
        <v>0</v>
      </c>
      <c r="I27" s="11">
        <f t="shared" si="0"/>
        <v>115.711</v>
      </c>
      <c r="J27" s="12" t="s">
        <v>98</v>
      </c>
      <c r="K27" s="43" t="s">
        <v>23</v>
      </c>
      <c r="L27" s="37" t="s">
        <v>46</v>
      </c>
      <c r="M27" s="13"/>
    </row>
    <row r="28" spans="1:14" s="7" customFormat="1" ht="30" customHeight="1" x14ac:dyDescent="0.25">
      <c r="A28" s="9"/>
      <c r="B28" s="38"/>
      <c r="C28" s="44"/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1">
        <f t="shared" si="0"/>
        <v>0</v>
      </c>
      <c r="J28" s="12" t="s">
        <v>97</v>
      </c>
      <c r="K28" s="44"/>
      <c r="L28" s="38"/>
      <c r="M28" s="13"/>
    </row>
    <row r="29" spans="1:14" s="7" customFormat="1" ht="30" customHeight="1" x14ac:dyDescent="0.25">
      <c r="A29" s="9"/>
      <c r="B29" s="37">
        <v>9</v>
      </c>
      <c r="C29" s="43" t="s">
        <v>83</v>
      </c>
      <c r="D29" s="10">
        <v>443.38099999999997</v>
      </c>
      <c r="E29" s="10">
        <v>0</v>
      </c>
      <c r="F29" s="10">
        <v>0</v>
      </c>
      <c r="G29" s="10">
        <v>0</v>
      </c>
      <c r="H29" s="10">
        <v>0</v>
      </c>
      <c r="I29" s="11">
        <f t="shared" si="0"/>
        <v>443.38099999999997</v>
      </c>
      <c r="J29" s="12" t="s">
        <v>98</v>
      </c>
      <c r="K29" s="43" t="s">
        <v>23</v>
      </c>
      <c r="L29" s="37" t="s">
        <v>46</v>
      </c>
      <c r="M29" s="13"/>
    </row>
    <row r="30" spans="1:14" s="7" customFormat="1" ht="30" customHeight="1" x14ac:dyDescent="0.25">
      <c r="A30" s="9"/>
      <c r="B30" s="38"/>
      <c r="C30" s="44"/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1">
        <f t="shared" si="0"/>
        <v>0</v>
      </c>
      <c r="J30" s="12" t="s">
        <v>97</v>
      </c>
      <c r="K30" s="44"/>
      <c r="L30" s="38"/>
      <c r="M30" s="13"/>
    </row>
    <row r="31" spans="1:14" s="7" customFormat="1" ht="30" customHeight="1" x14ac:dyDescent="0.25">
      <c r="A31" s="9"/>
      <c r="B31" s="37">
        <v>10</v>
      </c>
      <c r="C31" s="43" t="s">
        <v>41</v>
      </c>
      <c r="D31" s="10">
        <v>0</v>
      </c>
      <c r="E31" s="10">
        <v>0</v>
      </c>
      <c r="F31" s="10">
        <v>0</v>
      </c>
      <c r="G31" s="10">
        <v>53.5</v>
      </c>
      <c r="H31" s="10">
        <v>0</v>
      </c>
      <c r="I31" s="11">
        <f t="shared" si="0"/>
        <v>53.5</v>
      </c>
      <c r="J31" s="12" t="s">
        <v>98</v>
      </c>
      <c r="K31" s="43" t="s">
        <v>24</v>
      </c>
      <c r="L31" s="37" t="s">
        <v>46</v>
      </c>
      <c r="M31" s="13"/>
    </row>
    <row r="32" spans="1:14" s="7" customFormat="1" ht="30" customHeight="1" x14ac:dyDescent="0.25">
      <c r="A32" s="9"/>
      <c r="B32" s="38"/>
      <c r="C32" s="44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1">
        <f t="shared" si="0"/>
        <v>0</v>
      </c>
      <c r="J32" s="12" t="s">
        <v>97</v>
      </c>
      <c r="K32" s="44"/>
      <c r="L32" s="38"/>
      <c r="M32" s="13"/>
    </row>
    <row r="33" spans="1:15" s="7" customFormat="1" ht="30" customHeight="1" x14ac:dyDescent="0.25">
      <c r="A33" s="9"/>
      <c r="B33" s="37">
        <v>11</v>
      </c>
      <c r="C33" s="43" t="s">
        <v>43</v>
      </c>
      <c r="D33" s="10">
        <v>682.89400000000001</v>
      </c>
      <c r="E33" s="10">
        <v>0</v>
      </c>
      <c r="F33" s="10">
        <v>0</v>
      </c>
      <c r="G33" s="10">
        <v>0</v>
      </c>
      <c r="H33" s="10">
        <v>0</v>
      </c>
      <c r="I33" s="11">
        <f t="shared" si="0"/>
        <v>682.89400000000001</v>
      </c>
      <c r="J33" s="12" t="s">
        <v>98</v>
      </c>
      <c r="K33" s="43" t="s">
        <v>45</v>
      </c>
      <c r="L33" s="43" t="s">
        <v>44</v>
      </c>
      <c r="M33" s="13"/>
    </row>
    <row r="34" spans="1:15" s="7" customFormat="1" ht="30" customHeight="1" x14ac:dyDescent="0.25">
      <c r="A34" s="9"/>
      <c r="B34" s="38"/>
      <c r="C34" s="44"/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1">
        <f t="shared" si="0"/>
        <v>0</v>
      </c>
      <c r="J34" s="12" t="s">
        <v>97</v>
      </c>
      <c r="K34" s="44"/>
      <c r="L34" s="44"/>
      <c r="M34" s="13"/>
    </row>
    <row r="35" spans="1:15" s="7" customFormat="1" ht="30" customHeight="1" x14ac:dyDescent="0.25">
      <c r="A35" s="9"/>
      <c r="B35" s="37">
        <v>12</v>
      </c>
      <c r="C35" s="39" t="s">
        <v>52</v>
      </c>
      <c r="D35" s="10">
        <v>0</v>
      </c>
      <c r="E35" s="10">
        <v>500</v>
      </c>
      <c r="F35" s="10">
        <v>0</v>
      </c>
      <c r="G35" s="10">
        <v>0</v>
      </c>
      <c r="H35" s="10">
        <v>0</v>
      </c>
      <c r="I35" s="11">
        <f t="shared" si="0"/>
        <v>500</v>
      </c>
      <c r="J35" s="12" t="s">
        <v>98</v>
      </c>
      <c r="K35" s="43" t="s">
        <v>45</v>
      </c>
      <c r="L35" s="43" t="s">
        <v>44</v>
      </c>
      <c r="M35" s="13"/>
    </row>
    <row r="36" spans="1:15" s="7" customFormat="1" ht="30" customHeight="1" x14ac:dyDescent="0.25">
      <c r="A36" s="9"/>
      <c r="B36" s="38"/>
      <c r="C36" s="40"/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1">
        <f t="shared" si="0"/>
        <v>0</v>
      </c>
      <c r="J36" s="12" t="s">
        <v>97</v>
      </c>
      <c r="K36" s="44"/>
      <c r="L36" s="44"/>
      <c r="M36" s="13"/>
    </row>
    <row r="37" spans="1:15" s="7" customFormat="1" ht="30" customHeight="1" x14ac:dyDescent="0.25">
      <c r="A37" s="9"/>
      <c r="B37" s="37">
        <v>13</v>
      </c>
      <c r="C37" s="39" t="s">
        <v>96</v>
      </c>
      <c r="D37" s="10">
        <v>0</v>
      </c>
      <c r="E37" s="10">
        <v>0</v>
      </c>
      <c r="F37" s="10">
        <v>0</v>
      </c>
      <c r="G37" s="10">
        <v>154.20928000000001</v>
      </c>
      <c r="H37" s="10">
        <v>0</v>
      </c>
      <c r="I37" s="11">
        <f t="shared" si="0"/>
        <v>154.20928000000001</v>
      </c>
      <c r="J37" s="12" t="s">
        <v>98</v>
      </c>
      <c r="K37" s="43" t="s">
        <v>17</v>
      </c>
      <c r="L37" s="37" t="s">
        <v>46</v>
      </c>
      <c r="M37" s="13"/>
    </row>
    <row r="38" spans="1:15" s="7" customFormat="1" ht="30" customHeight="1" x14ac:dyDescent="0.25">
      <c r="A38" s="9"/>
      <c r="B38" s="38"/>
      <c r="C38" s="40"/>
      <c r="D38" s="10">
        <v>0</v>
      </c>
      <c r="E38" s="10">
        <v>0</v>
      </c>
      <c r="F38" s="10">
        <v>0</v>
      </c>
      <c r="G38" s="10">
        <v>4598.1000000000004</v>
      </c>
      <c r="H38" s="10">
        <v>0</v>
      </c>
      <c r="I38" s="11">
        <f t="shared" si="0"/>
        <v>4598.1000000000004</v>
      </c>
      <c r="J38" s="12" t="s">
        <v>97</v>
      </c>
      <c r="K38" s="44"/>
      <c r="L38" s="38"/>
      <c r="M38" s="13"/>
    </row>
    <row r="39" spans="1:15" s="7" customFormat="1" ht="30" customHeight="1" x14ac:dyDescent="0.25">
      <c r="A39" s="9"/>
      <c r="B39" s="37">
        <v>14</v>
      </c>
      <c r="C39" s="39" t="s">
        <v>109</v>
      </c>
      <c r="D39" s="10">
        <v>0</v>
      </c>
      <c r="E39" s="10">
        <v>0</v>
      </c>
      <c r="F39" s="10">
        <v>0</v>
      </c>
      <c r="G39" s="10">
        <v>221.26300000000001</v>
      </c>
      <c r="H39" s="10">
        <v>0</v>
      </c>
      <c r="I39" s="11">
        <f t="shared" si="0"/>
        <v>221.26300000000001</v>
      </c>
      <c r="J39" s="12" t="s">
        <v>98</v>
      </c>
      <c r="K39" s="43" t="s">
        <v>107</v>
      </c>
      <c r="L39" s="37" t="s">
        <v>46</v>
      </c>
      <c r="M39" s="13"/>
    </row>
    <row r="40" spans="1:15" s="7" customFormat="1" ht="30" customHeight="1" x14ac:dyDescent="0.25">
      <c r="A40" s="9"/>
      <c r="B40" s="38"/>
      <c r="C40" s="40"/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1">
        <f t="shared" si="0"/>
        <v>0</v>
      </c>
      <c r="J40" s="12" t="s">
        <v>97</v>
      </c>
      <c r="K40" s="44"/>
      <c r="L40" s="38"/>
      <c r="M40" s="13"/>
    </row>
    <row r="41" spans="1:15" s="7" customFormat="1" ht="51" customHeight="1" x14ac:dyDescent="0.25">
      <c r="A41" s="9"/>
      <c r="B41" s="37">
        <v>15</v>
      </c>
      <c r="C41" s="39" t="s">
        <v>111</v>
      </c>
      <c r="D41" s="10">
        <v>0</v>
      </c>
      <c r="E41" s="10">
        <v>0</v>
      </c>
      <c r="F41" s="10">
        <v>0</v>
      </c>
      <c r="G41" s="10">
        <v>32.4</v>
      </c>
      <c r="H41" s="10">
        <v>0</v>
      </c>
      <c r="I41" s="11">
        <f t="shared" si="0"/>
        <v>32.4</v>
      </c>
      <c r="J41" s="12" t="s">
        <v>98</v>
      </c>
      <c r="K41" s="43" t="s">
        <v>112</v>
      </c>
      <c r="L41" s="37" t="s">
        <v>46</v>
      </c>
      <c r="M41" s="13"/>
    </row>
    <row r="42" spans="1:15" s="7" customFormat="1" ht="64.5" customHeight="1" x14ac:dyDescent="0.25">
      <c r="A42" s="9"/>
      <c r="B42" s="38"/>
      <c r="C42" s="40"/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1">
        <f t="shared" si="0"/>
        <v>0</v>
      </c>
      <c r="J42" s="12" t="s">
        <v>97</v>
      </c>
      <c r="K42" s="44"/>
      <c r="L42" s="38"/>
      <c r="M42" s="13"/>
      <c r="O42" s="7" t="s">
        <v>33</v>
      </c>
    </row>
    <row r="43" spans="1:15" s="7" customFormat="1" ht="45.75" customHeight="1" x14ac:dyDescent="0.25">
      <c r="A43" s="9"/>
      <c r="B43" s="37">
        <v>16</v>
      </c>
      <c r="C43" s="43" t="s">
        <v>125</v>
      </c>
      <c r="D43" s="10">
        <v>0</v>
      </c>
      <c r="E43" s="10">
        <v>0</v>
      </c>
      <c r="F43" s="10">
        <v>0</v>
      </c>
      <c r="G43" s="10">
        <v>1662.5</v>
      </c>
      <c r="H43" s="10">
        <v>940.61800000000005</v>
      </c>
      <c r="I43" s="11">
        <f t="shared" si="0"/>
        <v>2603.1179999999999</v>
      </c>
      <c r="J43" s="12" t="s">
        <v>98</v>
      </c>
      <c r="K43" s="43" t="s">
        <v>45</v>
      </c>
      <c r="L43" s="43" t="s">
        <v>44</v>
      </c>
      <c r="M43" s="13"/>
    </row>
    <row r="44" spans="1:15" s="7" customFormat="1" ht="37.5" customHeight="1" x14ac:dyDescent="0.25">
      <c r="A44" s="9"/>
      <c r="B44" s="38"/>
      <c r="C44" s="44"/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1">
        <f t="shared" si="0"/>
        <v>0</v>
      </c>
      <c r="J44" s="12" t="s">
        <v>97</v>
      </c>
      <c r="K44" s="44"/>
      <c r="L44" s="44"/>
      <c r="M44" s="13"/>
    </row>
    <row r="45" spans="1:15" s="7" customFormat="1" ht="26.25" customHeight="1" x14ac:dyDescent="0.25">
      <c r="A45" s="9"/>
      <c r="B45" s="37">
        <v>17</v>
      </c>
      <c r="C45" s="43" t="s">
        <v>113</v>
      </c>
      <c r="D45" s="10">
        <v>0</v>
      </c>
      <c r="E45" s="10">
        <v>0</v>
      </c>
      <c r="F45" s="10">
        <v>0</v>
      </c>
      <c r="G45" s="10">
        <v>100.76600000000001</v>
      </c>
      <c r="H45" s="10">
        <v>0</v>
      </c>
      <c r="I45" s="11">
        <f t="shared" si="0"/>
        <v>100.76600000000001</v>
      </c>
      <c r="J45" s="12" t="s">
        <v>98</v>
      </c>
      <c r="K45" s="43" t="s">
        <v>45</v>
      </c>
      <c r="L45" s="43" t="s">
        <v>44</v>
      </c>
      <c r="M45" s="13"/>
    </row>
    <row r="46" spans="1:15" s="7" customFormat="1" ht="41.25" customHeight="1" x14ac:dyDescent="0.25">
      <c r="A46" s="9"/>
      <c r="B46" s="38"/>
      <c r="C46" s="44"/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1">
        <f t="shared" si="0"/>
        <v>0</v>
      </c>
      <c r="J46" s="12" t="s">
        <v>97</v>
      </c>
      <c r="K46" s="44"/>
      <c r="L46" s="44"/>
      <c r="M46" s="13"/>
    </row>
    <row r="47" spans="1:15" s="7" customFormat="1" ht="41.25" customHeight="1" x14ac:dyDescent="0.25">
      <c r="A47" s="9"/>
      <c r="B47" s="37">
        <v>18</v>
      </c>
      <c r="C47" s="43" t="s">
        <v>120</v>
      </c>
      <c r="D47" s="17">
        <v>0</v>
      </c>
      <c r="E47" s="17">
        <v>0</v>
      </c>
      <c r="F47" s="17">
        <v>0</v>
      </c>
      <c r="G47" s="17">
        <v>0</v>
      </c>
      <c r="H47" s="10">
        <v>205.81013999999999</v>
      </c>
      <c r="I47" s="11">
        <f t="shared" si="0"/>
        <v>205.81013999999999</v>
      </c>
      <c r="J47" s="12" t="s">
        <v>98</v>
      </c>
      <c r="K47" s="43" t="s">
        <v>45</v>
      </c>
      <c r="L47" s="43" t="s">
        <v>44</v>
      </c>
      <c r="M47" s="13"/>
    </row>
    <row r="48" spans="1:15" s="7" customFormat="1" ht="41.25" customHeight="1" x14ac:dyDescent="0.25">
      <c r="A48" s="9"/>
      <c r="B48" s="38"/>
      <c r="C48" s="44"/>
      <c r="D48" s="17">
        <v>0</v>
      </c>
      <c r="E48" s="17">
        <v>0</v>
      </c>
      <c r="F48" s="17">
        <v>0</v>
      </c>
      <c r="G48" s="17">
        <v>0</v>
      </c>
      <c r="H48" s="10">
        <v>6654.5279600000003</v>
      </c>
      <c r="I48" s="11">
        <f t="shared" si="0"/>
        <v>6654.5279600000003</v>
      </c>
      <c r="J48" s="12" t="s">
        <v>97</v>
      </c>
      <c r="K48" s="44"/>
      <c r="L48" s="44"/>
      <c r="M48" s="13"/>
    </row>
    <row r="49" spans="1:13" s="7" customFormat="1" ht="41.25" customHeight="1" x14ac:dyDescent="0.25">
      <c r="A49" s="9"/>
      <c r="B49" s="37">
        <v>19</v>
      </c>
      <c r="C49" s="43" t="s">
        <v>124</v>
      </c>
      <c r="D49" s="17">
        <v>0</v>
      </c>
      <c r="E49" s="17">
        <v>0</v>
      </c>
      <c r="F49" s="17">
        <v>0</v>
      </c>
      <c r="G49" s="17">
        <v>0</v>
      </c>
      <c r="H49" s="10">
        <v>35.026000000000003</v>
      </c>
      <c r="I49" s="11">
        <f t="shared" si="0"/>
        <v>35.026000000000003</v>
      </c>
      <c r="J49" s="12" t="s">
        <v>98</v>
      </c>
      <c r="K49" s="43" t="s">
        <v>45</v>
      </c>
      <c r="L49" s="43" t="s">
        <v>44</v>
      </c>
      <c r="M49" s="13"/>
    </row>
    <row r="50" spans="1:13" s="7" customFormat="1" ht="41.25" customHeight="1" x14ac:dyDescent="0.25">
      <c r="A50" s="9"/>
      <c r="B50" s="38"/>
      <c r="C50" s="44"/>
      <c r="D50" s="17">
        <v>0</v>
      </c>
      <c r="E50" s="17">
        <v>0</v>
      </c>
      <c r="F50" s="17">
        <v>0</v>
      </c>
      <c r="G50" s="17">
        <v>0</v>
      </c>
      <c r="H50" s="10">
        <v>0</v>
      </c>
      <c r="I50" s="11">
        <f t="shared" si="0"/>
        <v>0</v>
      </c>
      <c r="J50" s="12" t="s">
        <v>97</v>
      </c>
      <c r="K50" s="44"/>
      <c r="L50" s="44"/>
      <c r="M50" s="13"/>
    </row>
    <row r="51" spans="1:13" s="7" customFormat="1" ht="30" customHeight="1" x14ac:dyDescent="0.25">
      <c r="A51" s="9"/>
      <c r="B51" s="37"/>
      <c r="C51" s="47" t="s">
        <v>15</v>
      </c>
      <c r="D51" s="18">
        <f>D49+D47+D45+D43+D41+D39+D37+D35+D33+D31+D29+D27+D25+D23+D21+D19+D17+D15+D13</f>
        <v>3556.73</v>
      </c>
      <c r="E51" s="18">
        <f t="shared" ref="E51:H51" si="1">E49+E47+E45+E43+E41+E39+E37+E35+E33+E31+E29+E27+E25+E23+E21+E19+E17+E15+E13</f>
        <v>1928.9009999999998</v>
      </c>
      <c r="F51" s="18">
        <f t="shared" si="1"/>
        <v>1737.73</v>
      </c>
      <c r="G51" s="18">
        <f t="shared" si="1"/>
        <v>3465.04828</v>
      </c>
      <c r="H51" s="18">
        <f t="shared" si="1"/>
        <v>4184.15128</v>
      </c>
      <c r="I51" s="11">
        <f>H51+G51+F51+E51+D51</f>
        <v>14872.56056</v>
      </c>
      <c r="J51" s="18" t="s">
        <v>91</v>
      </c>
      <c r="K51" s="19"/>
      <c r="L51" s="20"/>
      <c r="M51" s="13"/>
    </row>
    <row r="52" spans="1:13" s="7" customFormat="1" ht="30" customHeight="1" x14ac:dyDescent="0.25">
      <c r="A52" s="9"/>
      <c r="B52" s="38"/>
      <c r="C52" s="48"/>
      <c r="D52" s="18">
        <f>D50+D48+D46+D44+D42+D40+D38+D36+D34+D32+D30+D26+D24+D22+D20+D18+D16+D14</f>
        <v>0</v>
      </c>
      <c r="E52" s="18">
        <f t="shared" ref="E52:H52" si="2">E50+E48+E46+E44+E42+E40+E38+E36+E34+E32+E30+E26+E24+E22+E20+E18+E16+E14</f>
        <v>0</v>
      </c>
      <c r="F52" s="18">
        <f t="shared" si="2"/>
        <v>0</v>
      </c>
      <c r="G52" s="18">
        <f t="shared" si="2"/>
        <v>4598.1000000000004</v>
      </c>
      <c r="H52" s="18">
        <f t="shared" si="2"/>
        <v>6654.5279600000003</v>
      </c>
      <c r="I52" s="11">
        <f>H52+G52+F52+E52+D52</f>
        <v>11252.627960000002</v>
      </c>
      <c r="J52" s="21" t="s">
        <v>93</v>
      </c>
      <c r="K52" s="22"/>
      <c r="L52" s="23"/>
      <c r="M52" s="13"/>
    </row>
    <row r="53" spans="1:13" s="7" customFormat="1" ht="18" customHeight="1" x14ac:dyDescent="0.25">
      <c r="A53" s="9"/>
      <c r="B53" s="84" t="s">
        <v>25</v>
      </c>
      <c r="C53" s="61"/>
      <c r="D53" s="61"/>
      <c r="E53" s="61"/>
      <c r="F53" s="61"/>
      <c r="G53" s="61"/>
      <c r="H53" s="61"/>
      <c r="I53" s="61"/>
      <c r="J53" s="61"/>
      <c r="K53" s="61"/>
      <c r="L53" s="62"/>
      <c r="M53" s="13"/>
    </row>
    <row r="54" spans="1:13" s="7" customFormat="1" ht="30" customHeight="1" x14ac:dyDescent="0.25">
      <c r="A54" s="9"/>
      <c r="B54" s="37">
        <v>1</v>
      </c>
      <c r="C54" s="39" t="s">
        <v>68</v>
      </c>
      <c r="D54" s="17">
        <v>15055.534</v>
      </c>
      <c r="E54" s="17">
        <v>1000</v>
      </c>
      <c r="F54" s="17">
        <v>0</v>
      </c>
      <c r="G54" s="17">
        <v>226.154</v>
      </c>
      <c r="H54" s="17">
        <v>120</v>
      </c>
      <c r="I54" s="11">
        <f>H54+G54+F54+E54+D54</f>
        <v>16401.687999999998</v>
      </c>
      <c r="J54" s="24" t="s">
        <v>98</v>
      </c>
      <c r="K54" s="41" t="s">
        <v>38</v>
      </c>
      <c r="L54" s="43" t="s">
        <v>108</v>
      </c>
      <c r="M54" s="13"/>
    </row>
    <row r="55" spans="1:13" s="7" customFormat="1" ht="30" customHeight="1" x14ac:dyDescent="0.25">
      <c r="A55" s="9"/>
      <c r="B55" s="38"/>
      <c r="C55" s="40"/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1">
        <f t="shared" ref="I55:I112" si="3">H55+G55+F55+E55+D55</f>
        <v>0</v>
      </c>
      <c r="J55" s="24" t="s">
        <v>97</v>
      </c>
      <c r="K55" s="42"/>
      <c r="L55" s="44"/>
      <c r="M55" s="13"/>
    </row>
    <row r="56" spans="1:13" s="7" customFormat="1" ht="30" customHeight="1" x14ac:dyDescent="0.25">
      <c r="A56" s="9"/>
      <c r="B56" s="37">
        <v>2</v>
      </c>
      <c r="C56" s="39" t="s">
        <v>69</v>
      </c>
      <c r="D56" s="17">
        <v>0</v>
      </c>
      <c r="E56" s="17">
        <v>0</v>
      </c>
      <c r="F56" s="17">
        <v>1888.2</v>
      </c>
      <c r="G56" s="17">
        <v>0</v>
      </c>
      <c r="H56" s="17">
        <v>0</v>
      </c>
      <c r="I56" s="11">
        <f t="shared" si="3"/>
        <v>1888.2</v>
      </c>
      <c r="J56" s="24" t="s">
        <v>98</v>
      </c>
      <c r="K56" s="41" t="s">
        <v>38</v>
      </c>
      <c r="L56" s="37" t="s">
        <v>46</v>
      </c>
      <c r="M56" s="13"/>
    </row>
    <row r="57" spans="1:13" s="7" customFormat="1" ht="30" customHeight="1" x14ac:dyDescent="0.25">
      <c r="A57" s="9"/>
      <c r="B57" s="38"/>
      <c r="C57" s="40"/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1">
        <f t="shared" si="3"/>
        <v>0</v>
      </c>
      <c r="J57" s="24" t="s">
        <v>97</v>
      </c>
      <c r="K57" s="42"/>
      <c r="L57" s="38"/>
      <c r="M57" s="13"/>
    </row>
    <row r="58" spans="1:13" s="7" customFormat="1" ht="30" customHeight="1" x14ac:dyDescent="0.25">
      <c r="A58" s="9"/>
      <c r="B58" s="37">
        <v>3</v>
      </c>
      <c r="C58" s="39" t="s">
        <v>99</v>
      </c>
      <c r="D58" s="17">
        <v>0</v>
      </c>
      <c r="E58" s="17">
        <v>0</v>
      </c>
      <c r="F58" s="17">
        <v>0</v>
      </c>
      <c r="G58" s="17">
        <v>23</v>
      </c>
      <c r="H58" s="17">
        <v>0</v>
      </c>
      <c r="I58" s="11">
        <f t="shared" si="3"/>
        <v>23</v>
      </c>
      <c r="J58" s="24" t="s">
        <v>98</v>
      </c>
      <c r="K58" s="41" t="s">
        <v>38</v>
      </c>
      <c r="L58" s="37" t="s">
        <v>46</v>
      </c>
      <c r="M58" s="13"/>
    </row>
    <row r="59" spans="1:13" s="7" customFormat="1" ht="30" customHeight="1" x14ac:dyDescent="0.25">
      <c r="A59" s="9"/>
      <c r="B59" s="38"/>
      <c r="C59" s="40"/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1">
        <f t="shared" si="3"/>
        <v>0</v>
      </c>
      <c r="J59" s="24" t="s">
        <v>97</v>
      </c>
      <c r="K59" s="42"/>
      <c r="L59" s="38"/>
      <c r="M59" s="13"/>
    </row>
    <row r="60" spans="1:13" s="7" customFormat="1" ht="30" customHeight="1" x14ac:dyDescent="0.25">
      <c r="A60" s="9"/>
      <c r="B60" s="37">
        <v>4</v>
      </c>
      <c r="C60" s="39" t="s">
        <v>70</v>
      </c>
      <c r="D60" s="17">
        <v>275</v>
      </c>
      <c r="E60" s="17">
        <v>0</v>
      </c>
      <c r="F60" s="17">
        <v>0</v>
      </c>
      <c r="G60" s="17">
        <v>0</v>
      </c>
      <c r="H60" s="17">
        <v>0</v>
      </c>
      <c r="I60" s="11">
        <f t="shared" si="3"/>
        <v>275</v>
      </c>
      <c r="J60" s="24" t="s">
        <v>98</v>
      </c>
      <c r="K60" s="41" t="s">
        <v>38</v>
      </c>
      <c r="L60" s="43" t="s">
        <v>46</v>
      </c>
      <c r="M60" s="13"/>
    </row>
    <row r="61" spans="1:13" s="7" customFormat="1" ht="30" customHeight="1" x14ac:dyDescent="0.25">
      <c r="A61" s="9"/>
      <c r="B61" s="38"/>
      <c r="C61" s="40"/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1">
        <f t="shared" si="3"/>
        <v>0</v>
      </c>
      <c r="J61" s="24" t="s">
        <v>97</v>
      </c>
      <c r="K61" s="42"/>
      <c r="L61" s="44"/>
      <c r="M61" s="13"/>
    </row>
    <row r="62" spans="1:13" s="7" customFormat="1" ht="30" customHeight="1" x14ac:dyDescent="0.25">
      <c r="A62" s="9"/>
      <c r="B62" s="37">
        <v>5</v>
      </c>
      <c r="C62" s="39" t="s">
        <v>126</v>
      </c>
      <c r="D62" s="17">
        <v>0</v>
      </c>
      <c r="E62" s="17">
        <v>0</v>
      </c>
      <c r="F62" s="17">
        <v>0</v>
      </c>
      <c r="G62" s="17">
        <v>0</v>
      </c>
      <c r="H62" s="17">
        <v>394.18376999999998</v>
      </c>
      <c r="I62" s="11">
        <f t="shared" si="3"/>
        <v>394.18376999999998</v>
      </c>
      <c r="J62" s="24" t="s">
        <v>98</v>
      </c>
      <c r="K62" s="41" t="s">
        <v>38</v>
      </c>
      <c r="L62" s="37" t="s">
        <v>46</v>
      </c>
      <c r="M62" s="13"/>
    </row>
    <row r="63" spans="1:13" s="7" customFormat="1" ht="30" customHeight="1" x14ac:dyDescent="0.25">
      <c r="A63" s="9"/>
      <c r="B63" s="38"/>
      <c r="C63" s="40"/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1">
        <f t="shared" si="3"/>
        <v>0</v>
      </c>
      <c r="J63" s="24" t="s">
        <v>97</v>
      </c>
      <c r="K63" s="42"/>
      <c r="L63" s="38"/>
      <c r="M63" s="13"/>
    </row>
    <row r="64" spans="1:13" s="7" customFormat="1" ht="30" customHeight="1" x14ac:dyDescent="0.25">
      <c r="A64" s="9"/>
      <c r="B64" s="37">
        <v>6</v>
      </c>
      <c r="C64" s="39" t="s">
        <v>58</v>
      </c>
      <c r="D64" s="17">
        <v>3144.9609999999998</v>
      </c>
      <c r="E64" s="17">
        <v>3946.462</v>
      </c>
      <c r="F64" s="17">
        <v>4314.009</v>
      </c>
      <c r="G64" s="17">
        <v>4466.21</v>
      </c>
      <c r="H64" s="17">
        <v>5140.5913600000003</v>
      </c>
      <c r="I64" s="11">
        <f t="shared" si="3"/>
        <v>21012.233360000002</v>
      </c>
      <c r="J64" s="24" t="s">
        <v>98</v>
      </c>
      <c r="K64" s="41" t="s">
        <v>38</v>
      </c>
      <c r="L64" s="37" t="s">
        <v>46</v>
      </c>
      <c r="M64" s="13"/>
    </row>
    <row r="65" spans="1:13" s="7" customFormat="1" ht="30" customHeight="1" x14ac:dyDescent="0.25">
      <c r="A65" s="9"/>
      <c r="B65" s="38"/>
      <c r="C65" s="40"/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1">
        <f t="shared" si="3"/>
        <v>0</v>
      </c>
      <c r="J65" s="24" t="s">
        <v>97</v>
      </c>
      <c r="K65" s="42"/>
      <c r="L65" s="38"/>
      <c r="M65" s="13"/>
    </row>
    <row r="66" spans="1:13" s="7" customFormat="1" ht="30" customHeight="1" x14ac:dyDescent="0.25">
      <c r="A66" s="9"/>
      <c r="B66" s="37">
        <v>7</v>
      </c>
      <c r="C66" s="39" t="s">
        <v>60</v>
      </c>
      <c r="D66" s="17">
        <v>0</v>
      </c>
      <c r="E66" s="17">
        <v>535.26</v>
      </c>
      <c r="F66" s="17">
        <v>6.92</v>
      </c>
      <c r="G66" s="17">
        <v>172</v>
      </c>
      <c r="H66" s="17">
        <v>0</v>
      </c>
      <c r="I66" s="11">
        <f t="shared" si="3"/>
        <v>714.18</v>
      </c>
      <c r="J66" s="24" t="s">
        <v>98</v>
      </c>
      <c r="K66" s="41" t="s">
        <v>38</v>
      </c>
      <c r="L66" s="37" t="s">
        <v>46</v>
      </c>
      <c r="M66" s="13"/>
    </row>
    <row r="67" spans="1:13" s="7" customFormat="1" ht="30" customHeight="1" x14ac:dyDescent="0.25">
      <c r="A67" s="9"/>
      <c r="B67" s="38"/>
      <c r="C67" s="40"/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1">
        <f t="shared" si="3"/>
        <v>0</v>
      </c>
      <c r="J67" s="24" t="s">
        <v>97</v>
      </c>
      <c r="K67" s="42"/>
      <c r="L67" s="38"/>
      <c r="M67" s="13"/>
    </row>
    <row r="68" spans="1:13" s="7" customFormat="1" ht="30" customHeight="1" x14ac:dyDescent="0.25">
      <c r="A68" s="9"/>
      <c r="B68" s="37">
        <v>8</v>
      </c>
      <c r="C68" s="39" t="s">
        <v>71</v>
      </c>
      <c r="D68" s="17">
        <v>0</v>
      </c>
      <c r="E68" s="17">
        <v>79.5</v>
      </c>
      <c r="F68" s="17">
        <v>0</v>
      </c>
      <c r="G68" s="17">
        <v>430</v>
      </c>
      <c r="H68" s="17">
        <v>0</v>
      </c>
      <c r="I68" s="11">
        <f t="shared" si="3"/>
        <v>509.5</v>
      </c>
      <c r="J68" s="24" t="s">
        <v>98</v>
      </c>
      <c r="K68" s="41" t="s">
        <v>39</v>
      </c>
      <c r="L68" s="43" t="s">
        <v>129</v>
      </c>
      <c r="M68" s="13"/>
    </row>
    <row r="69" spans="1:13" s="7" customFormat="1" ht="30" customHeight="1" x14ac:dyDescent="0.25">
      <c r="A69" s="9"/>
      <c r="B69" s="38"/>
      <c r="C69" s="40"/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1">
        <f t="shared" si="3"/>
        <v>0</v>
      </c>
      <c r="J69" s="24" t="s">
        <v>97</v>
      </c>
      <c r="K69" s="42"/>
      <c r="L69" s="44"/>
      <c r="M69" s="13"/>
    </row>
    <row r="70" spans="1:13" s="7" customFormat="1" ht="30" customHeight="1" x14ac:dyDescent="0.25">
      <c r="A70" s="9"/>
      <c r="B70" s="37">
        <v>9</v>
      </c>
      <c r="C70" s="39" t="s">
        <v>76</v>
      </c>
      <c r="D70" s="17">
        <v>0</v>
      </c>
      <c r="E70" s="17">
        <v>21.24</v>
      </c>
      <c r="F70" s="17">
        <v>0</v>
      </c>
      <c r="G70" s="17">
        <v>0</v>
      </c>
      <c r="H70" s="17">
        <v>0</v>
      </c>
      <c r="I70" s="11">
        <f t="shared" si="3"/>
        <v>21.24</v>
      </c>
      <c r="J70" s="24" t="s">
        <v>98</v>
      </c>
      <c r="K70" s="41" t="s">
        <v>39</v>
      </c>
      <c r="L70" s="43" t="s">
        <v>129</v>
      </c>
      <c r="M70" s="13"/>
    </row>
    <row r="71" spans="1:13" s="7" customFormat="1" ht="30" customHeight="1" x14ac:dyDescent="0.25">
      <c r="A71" s="9"/>
      <c r="B71" s="38"/>
      <c r="C71" s="40"/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1">
        <f t="shared" si="3"/>
        <v>0</v>
      </c>
      <c r="J71" s="24" t="s">
        <v>97</v>
      </c>
      <c r="K71" s="42"/>
      <c r="L71" s="44"/>
      <c r="M71" s="13"/>
    </row>
    <row r="72" spans="1:13" s="7" customFormat="1" ht="30" customHeight="1" x14ac:dyDescent="0.25">
      <c r="A72" s="9"/>
      <c r="B72" s="37">
        <v>10</v>
      </c>
      <c r="C72" s="39" t="s">
        <v>72</v>
      </c>
      <c r="D72" s="17">
        <v>222</v>
      </c>
      <c r="E72" s="17">
        <v>769.5</v>
      </c>
      <c r="F72" s="17">
        <v>69</v>
      </c>
      <c r="G72" s="17">
        <v>0</v>
      </c>
      <c r="H72" s="17">
        <v>0</v>
      </c>
      <c r="I72" s="11">
        <f t="shared" si="3"/>
        <v>1060.5</v>
      </c>
      <c r="J72" s="24" t="s">
        <v>98</v>
      </c>
      <c r="K72" s="41" t="s">
        <v>38</v>
      </c>
      <c r="L72" s="43" t="s">
        <v>129</v>
      </c>
      <c r="M72" s="13"/>
    </row>
    <row r="73" spans="1:13" s="7" customFormat="1" ht="30" customHeight="1" x14ac:dyDescent="0.25">
      <c r="A73" s="9"/>
      <c r="B73" s="38"/>
      <c r="C73" s="40"/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1">
        <f t="shared" si="3"/>
        <v>0</v>
      </c>
      <c r="J73" s="24" t="s">
        <v>97</v>
      </c>
      <c r="K73" s="42"/>
      <c r="L73" s="44"/>
      <c r="M73" s="13"/>
    </row>
    <row r="74" spans="1:13" s="7" customFormat="1" ht="30" customHeight="1" x14ac:dyDescent="0.25">
      <c r="A74" s="9"/>
      <c r="B74" s="37">
        <v>1</v>
      </c>
      <c r="C74" s="39" t="s">
        <v>73</v>
      </c>
      <c r="D74" s="17">
        <v>222.5</v>
      </c>
      <c r="E74" s="17">
        <v>102.1</v>
      </c>
      <c r="F74" s="17">
        <v>0</v>
      </c>
      <c r="G74" s="17">
        <v>0</v>
      </c>
      <c r="H74" s="17">
        <v>0</v>
      </c>
      <c r="I74" s="11">
        <f t="shared" si="3"/>
        <v>324.60000000000002</v>
      </c>
      <c r="J74" s="24" t="s">
        <v>98</v>
      </c>
      <c r="K74" s="41" t="s">
        <v>38</v>
      </c>
      <c r="L74" s="43" t="s">
        <v>129</v>
      </c>
      <c r="M74" s="13"/>
    </row>
    <row r="75" spans="1:13" s="7" customFormat="1" ht="30" customHeight="1" x14ac:dyDescent="0.25">
      <c r="A75" s="9"/>
      <c r="B75" s="38"/>
      <c r="C75" s="40"/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1">
        <f t="shared" si="3"/>
        <v>0</v>
      </c>
      <c r="J75" s="24" t="s">
        <v>97</v>
      </c>
      <c r="K75" s="42"/>
      <c r="L75" s="44"/>
      <c r="M75" s="13"/>
    </row>
    <row r="76" spans="1:13" s="7" customFormat="1" ht="30" customHeight="1" x14ac:dyDescent="0.25">
      <c r="A76" s="9"/>
      <c r="B76" s="37">
        <v>12</v>
      </c>
      <c r="C76" s="39" t="s">
        <v>77</v>
      </c>
      <c r="D76" s="17">
        <v>0</v>
      </c>
      <c r="E76" s="17">
        <v>63.713999999999999</v>
      </c>
      <c r="F76" s="17">
        <v>0</v>
      </c>
      <c r="G76" s="17">
        <v>0</v>
      </c>
      <c r="H76" s="17">
        <v>0</v>
      </c>
      <c r="I76" s="11">
        <f t="shared" si="3"/>
        <v>63.713999999999999</v>
      </c>
      <c r="J76" s="24" t="s">
        <v>98</v>
      </c>
      <c r="K76" s="41" t="s">
        <v>38</v>
      </c>
      <c r="L76" s="43" t="s">
        <v>129</v>
      </c>
      <c r="M76" s="13"/>
    </row>
    <row r="77" spans="1:13" s="7" customFormat="1" ht="30" customHeight="1" x14ac:dyDescent="0.25">
      <c r="A77" s="9"/>
      <c r="B77" s="38"/>
      <c r="C77" s="40"/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1">
        <f t="shared" si="3"/>
        <v>0</v>
      </c>
      <c r="J77" s="24" t="s">
        <v>97</v>
      </c>
      <c r="K77" s="42"/>
      <c r="L77" s="44"/>
      <c r="M77" s="13"/>
    </row>
    <row r="78" spans="1:13" s="7" customFormat="1" ht="30" customHeight="1" x14ac:dyDescent="0.25">
      <c r="A78" s="9"/>
      <c r="B78" s="37">
        <v>13</v>
      </c>
      <c r="C78" s="39" t="s">
        <v>74</v>
      </c>
      <c r="D78" s="17">
        <v>184</v>
      </c>
      <c r="E78" s="10">
        <v>304</v>
      </c>
      <c r="F78" s="10">
        <v>0</v>
      </c>
      <c r="G78" s="10">
        <v>0</v>
      </c>
      <c r="H78" s="10">
        <v>0</v>
      </c>
      <c r="I78" s="11">
        <f t="shared" si="3"/>
        <v>488</v>
      </c>
      <c r="J78" s="24" t="s">
        <v>98</v>
      </c>
      <c r="K78" s="41" t="s">
        <v>38</v>
      </c>
      <c r="L78" s="70" t="s">
        <v>130</v>
      </c>
      <c r="M78" s="13"/>
    </row>
    <row r="79" spans="1:13" s="7" customFormat="1" ht="30" customHeight="1" x14ac:dyDescent="0.25">
      <c r="A79" s="9"/>
      <c r="B79" s="38"/>
      <c r="C79" s="40"/>
      <c r="D79" s="17">
        <v>0</v>
      </c>
      <c r="E79" s="10">
        <v>0</v>
      </c>
      <c r="F79" s="10">
        <v>0</v>
      </c>
      <c r="G79" s="10">
        <v>0</v>
      </c>
      <c r="H79" s="10">
        <v>0</v>
      </c>
      <c r="I79" s="11">
        <f t="shared" si="3"/>
        <v>0</v>
      </c>
      <c r="J79" s="24" t="s">
        <v>97</v>
      </c>
      <c r="K79" s="42"/>
      <c r="L79" s="71"/>
      <c r="M79" s="13"/>
    </row>
    <row r="80" spans="1:13" s="7" customFormat="1" ht="30" customHeight="1" x14ac:dyDescent="0.25">
      <c r="A80" s="9"/>
      <c r="B80" s="37">
        <v>14</v>
      </c>
      <c r="C80" s="39" t="s">
        <v>78</v>
      </c>
      <c r="D80" s="17">
        <v>0</v>
      </c>
      <c r="E80" s="17">
        <v>287.69400000000002</v>
      </c>
      <c r="F80" s="17">
        <v>244.26</v>
      </c>
      <c r="G80" s="17">
        <v>0</v>
      </c>
      <c r="H80" s="17">
        <v>0</v>
      </c>
      <c r="I80" s="11">
        <f t="shared" si="3"/>
        <v>531.95399999999995</v>
      </c>
      <c r="J80" s="24" t="s">
        <v>98</v>
      </c>
      <c r="K80" s="41" t="s">
        <v>38</v>
      </c>
      <c r="L80" s="70" t="s">
        <v>130</v>
      </c>
      <c r="M80" s="13"/>
    </row>
    <row r="81" spans="1:13" s="7" customFormat="1" ht="30" customHeight="1" x14ac:dyDescent="0.25">
      <c r="A81" s="9"/>
      <c r="B81" s="38"/>
      <c r="C81" s="40"/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1">
        <f t="shared" si="3"/>
        <v>0</v>
      </c>
      <c r="J81" s="24" t="s">
        <v>97</v>
      </c>
      <c r="K81" s="42"/>
      <c r="L81" s="71"/>
      <c r="M81" s="13"/>
    </row>
    <row r="82" spans="1:13" s="7" customFormat="1" ht="30" customHeight="1" x14ac:dyDescent="0.25">
      <c r="A82" s="9"/>
      <c r="B82" s="37">
        <v>15</v>
      </c>
      <c r="C82" s="39" t="s">
        <v>100</v>
      </c>
      <c r="D82" s="17">
        <v>161</v>
      </c>
      <c r="E82" s="17">
        <v>343</v>
      </c>
      <c r="F82" s="17">
        <v>0</v>
      </c>
      <c r="G82" s="17">
        <v>0</v>
      </c>
      <c r="H82" s="17">
        <v>0</v>
      </c>
      <c r="I82" s="11">
        <f t="shared" si="3"/>
        <v>504</v>
      </c>
      <c r="J82" s="24" t="s">
        <v>98</v>
      </c>
      <c r="K82" s="41" t="s">
        <v>38</v>
      </c>
      <c r="L82" s="43" t="s">
        <v>131</v>
      </c>
      <c r="M82" s="13"/>
    </row>
    <row r="83" spans="1:13" s="7" customFormat="1" ht="30" customHeight="1" x14ac:dyDescent="0.25">
      <c r="A83" s="9"/>
      <c r="B83" s="38"/>
      <c r="C83" s="40"/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1">
        <f t="shared" si="3"/>
        <v>0</v>
      </c>
      <c r="J83" s="24" t="s">
        <v>97</v>
      </c>
      <c r="K83" s="42"/>
      <c r="L83" s="44"/>
      <c r="M83" s="13"/>
    </row>
    <row r="84" spans="1:13" s="7" customFormat="1" ht="30" customHeight="1" x14ac:dyDescent="0.25">
      <c r="A84" s="9"/>
      <c r="B84" s="37">
        <v>16</v>
      </c>
      <c r="C84" s="39" t="s">
        <v>101</v>
      </c>
      <c r="D84" s="17">
        <v>463.30500000000001</v>
      </c>
      <c r="E84" s="17">
        <v>0</v>
      </c>
      <c r="F84" s="17">
        <v>0</v>
      </c>
      <c r="G84" s="17">
        <v>944.74599999999998</v>
      </c>
      <c r="H84" s="17">
        <v>0</v>
      </c>
      <c r="I84" s="11">
        <f t="shared" si="3"/>
        <v>1408.0509999999999</v>
      </c>
      <c r="J84" s="24" t="s">
        <v>98</v>
      </c>
      <c r="K84" s="41" t="s">
        <v>38</v>
      </c>
      <c r="L84" s="43" t="s">
        <v>131</v>
      </c>
      <c r="M84" s="13"/>
    </row>
    <row r="85" spans="1:13" s="7" customFormat="1" ht="30" customHeight="1" x14ac:dyDescent="0.25">
      <c r="A85" s="9"/>
      <c r="B85" s="38"/>
      <c r="C85" s="40"/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1">
        <f t="shared" si="3"/>
        <v>0</v>
      </c>
      <c r="J85" s="24" t="s">
        <v>97</v>
      </c>
      <c r="K85" s="42"/>
      <c r="L85" s="44"/>
      <c r="M85" s="13"/>
    </row>
    <row r="86" spans="1:13" s="7" customFormat="1" ht="30" customHeight="1" x14ac:dyDescent="0.25">
      <c r="A86" s="9"/>
      <c r="B86" s="37">
        <v>17</v>
      </c>
      <c r="C86" s="39" t="s">
        <v>79</v>
      </c>
      <c r="D86" s="17">
        <v>0</v>
      </c>
      <c r="E86" s="17">
        <v>252.702</v>
      </c>
      <c r="F86" s="17">
        <v>0</v>
      </c>
      <c r="G86" s="17">
        <v>0</v>
      </c>
      <c r="H86" s="17">
        <v>0</v>
      </c>
      <c r="I86" s="11">
        <f t="shared" si="3"/>
        <v>252.702</v>
      </c>
      <c r="J86" s="24" t="s">
        <v>98</v>
      </c>
      <c r="K86" s="41" t="s">
        <v>38</v>
      </c>
      <c r="L86" s="43" t="s">
        <v>131</v>
      </c>
      <c r="M86" s="13"/>
    </row>
    <row r="87" spans="1:13" s="7" customFormat="1" ht="30" customHeight="1" x14ac:dyDescent="0.25">
      <c r="A87" s="9"/>
      <c r="B87" s="38"/>
      <c r="C87" s="40"/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1">
        <f t="shared" si="3"/>
        <v>0</v>
      </c>
      <c r="J87" s="24" t="s">
        <v>97</v>
      </c>
      <c r="K87" s="42"/>
      <c r="L87" s="44"/>
      <c r="M87" s="13"/>
    </row>
    <row r="88" spans="1:13" s="7" customFormat="1" ht="30" customHeight="1" x14ac:dyDescent="0.25">
      <c r="A88" s="9"/>
      <c r="B88" s="37">
        <v>18</v>
      </c>
      <c r="C88" s="39" t="s">
        <v>102</v>
      </c>
      <c r="D88" s="17">
        <v>100.86</v>
      </c>
      <c r="E88" s="17">
        <v>770</v>
      </c>
      <c r="F88" s="17">
        <v>0</v>
      </c>
      <c r="G88" s="17">
        <v>538</v>
      </c>
      <c r="H88" s="17">
        <v>0</v>
      </c>
      <c r="I88" s="11">
        <f t="shared" si="3"/>
        <v>1408.86</v>
      </c>
      <c r="J88" s="24" t="s">
        <v>98</v>
      </c>
      <c r="K88" s="41" t="s">
        <v>38</v>
      </c>
      <c r="L88" s="43" t="s">
        <v>131</v>
      </c>
      <c r="M88" s="13"/>
    </row>
    <row r="89" spans="1:13" s="7" customFormat="1" ht="30" customHeight="1" x14ac:dyDescent="0.25">
      <c r="A89" s="9"/>
      <c r="B89" s="38"/>
      <c r="C89" s="40"/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1">
        <f t="shared" si="3"/>
        <v>0</v>
      </c>
      <c r="J89" s="24" t="s">
        <v>97</v>
      </c>
      <c r="K89" s="42"/>
      <c r="L89" s="44"/>
      <c r="M89" s="13"/>
    </row>
    <row r="90" spans="1:13" s="7" customFormat="1" ht="30" customHeight="1" x14ac:dyDescent="0.25">
      <c r="A90" s="9"/>
      <c r="B90" s="37">
        <v>19</v>
      </c>
      <c r="C90" s="39" t="s">
        <v>75</v>
      </c>
      <c r="D90" s="17">
        <v>507.83</v>
      </c>
      <c r="E90" s="17">
        <v>538</v>
      </c>
      <c r="F90" s="17">
        <v>0</v>
      </c>
      <c r="G90" s="17">
        <v>0</v>
      </c>
      <c r="H90" s="17">
        <v>0</v>
      </c>
      <c r="I90" s="11">
        <f t="shared" si="3"/>
        <v>1045.83</v>
      </c>
      <c r="J90" s="24" t="s">
        <v>98</v>
      </c>
      <c r="K90" s="68" t="s">
        <v>38</v>
      </c>
      <c r="L90" s="43" t="s">
        <v>131</v>
      </c>
      <c r="M90" s="13"/>
    </row>
    <row r="91" spans="1:13" s="7" customFormat="1" ht="30" customHeight="1" x14ac:dyDescent="0.25">
      <c r="A91" s="9"/>
      <c r="B91" s="38"/>
      <c r="C91" s="40"/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1">
        <f t="shared" si="3"/>
        <v>0</v>
      </c>
      <c r="J91" s="24" t="s">
        <v>97</v>
      </c>
      <c r="K91" s="69"/>
      <c r="L91" s="44"/>
      <c r="M91" s="13"/>
    </row>
    <row r="92" spans="1:13" s="7" customFormat="1" ht="30" customHeight="1" x14ac:dyDescent="0.25">
      <c r="A92" s="9"/>
      <c r="B92" s="37">
        <v>20</v>
      </c>
      <c r="C92" s="39" t="s">
        <v>80</v>
      </c>
      <c r="D92" s="17">
        <v>0</v>
      </c>
      <c r="E92" s="17">
        <v>0</v>
      </c>
      <c r="F92" s="17">
        <v>1075.5999999999999</v>
      </c>
      <c r="G92" s="17">
        <v>0</v>
      </c>
      <c r="H92" s="17">
        <v>0</v>
      </c>
      <c r="I92" s="11">
        <f t="shared" si="3"/>
        <v>1075.5999999999999</v>
      </c>
      <c r="J92" s="24" t="s">
        <v>98</v>
      </c>
      <c r="K92" s="68" t="s">
        <v>38</v>
      </c>
      <c r="L92" s="43" t="s">
        <v>131</v>
      </c>
      <c r="M92" s="13"/>
    </row>
    <row r="93" spans="1:13" s="7" customFormat="1" ht="30" customHeight="1" x14ac:dyDescent="0.25">
      <c r="A93" s="9"/>
      <c r="B93" s="38"/>
      <c r="C93" s="40"/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1">
        <f t="shared" si="3"/>
        <v>0</v>
      </c>
      <c r="J93" s="24" t="s">
        <v>97</v>
      </c>
      <c r="K93" s="69"/>
      <c r="L93" s="44"/>
      <c r="M93" s="13"/>
    </row>
    <row r="94" spans="1:13" s="7" customFormat="1" ht="30" customHeight="1" x14ac:dyDescent="0.25">
      <c r="A94" s="9"/>
      <c r="B94" s="37">
        <v>21</v>
      </c>
      <c r="C94" s="39" t="s">
        <v>103</v>
      </c>
      <c r="D94" s="17">
        <v>733.70100000000002</v>
      </c>
      <c r="E94" s="17">
        <v>178</v>
      </c>
      <c r="F94" s="17">
        <v>0</v>
      </c>
      <c r="G94" s="17">
        <v>185</v>
      </c>
      <c r="H94" s="17">
        <v>0</v>
      </c>
      <c r="I94" s="11">
        <f t="shared" si="3"/>
        <v>1096.701</v>
      </c>
      <c r="J94" s="24" t="s">
        <v>98</v>
      </c>
      <c r="K94" s="68" t="s">
        <v>38</v>
      </c>
      <c r="L94" s="43" t="s">
        <v>131</v>
      </c>
      <c r="M94" s="13"/>
    </row>
    <row r="95" spans="1:13" s="7" customFormat="1" ht="30" customHeight="1" x14ac:dyDescent="0.25">
      <c r="A95" s="9"/>
      <c r="B95" s="38"/>
      <c r="C95" s="40"/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1">
        <f t="shared" si="3"/>
        <v>0</v>
      </c>
      <c r="J95" s="24" t="s">
        <v>97</v>
      </c>
      <c r="K95" s="69"/>
      <c r="L95" s="44"/>
      <c r="M95" s="13"/>
    </row>
    <row r="96" spans="1:13" s="7" customFormat="1" ht="30" customHeight="1" x14ac:dyDescent="0.25">
      <c r="A96" s="9"/>
      <c r="B96" s="37">
        <v>22</v>
      </c>
      <c r="C96" s="39" t="s">
        <v>81</v>
      </c>
      <c r="D96" s="17">
        <v>288.64999999999998</v>
      </c>
      <c r="E96" s="17">
        <v>0</v>
      </c>
      <c r="F96" s="17">
        <v>0</v>
      </c>
      <c r="G96" s="17">
        <v>0</v>
      </c>
      <c r="H96" s="17">
        <v>0</v>
      </c>
      <c r="I96" s="11">
        <f t="shared" si="3"/>
        <v>288.64999999999998</v>
      </c>
      <c r="J96" s="24" t="s">
        <v>98</v>
      </c>
      <c r="K96" s="68" t="s">
        <v>38</v>
      </c>
      <c r="L96" s="43" t="s">
        <v>131</v>
      </c>
      <c r="M96" s="13"/>
    </row>
    <row r="97" spans="1:13" s="7" customFormat="1" ht="27" customHeight="1" x14ac:dyDescent="0.25">
      <c r="A97" s="9"/>
      <c r="B97" s="38"/>
      <c r="C97" s="40"/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1">
        <f t="shared" si="3"/>
        <v>0</v>
      </c>
      <c r="J97" s="24" t="s">
        <v>97</v>
      </c>
      <c r="K97" s="69"/>
      <c r="L97" s="44"/>
      <c r="M97" s="13"/>
    </row>
    <row r="98" spans="1:13" s="7" customFormat="1" ht="30" customHeight="1" x14ac:dyDescent="0.25">
      <c r="A98" s="9"/>
      <c r="B98" s="37">
        <v>23</v>
      </c>
      <c r="C98" s="66" t="s">
        <v>42</v>
      </c>
      <c r="D98" s="17">
        <v>250</v>
      </c>
      <c r="E98" s="17">
        <v>0</v>
      </c>
      <c r="F98" s="17">
        <v>0</v>
      </c>
      <c r="G98" s="17">
        <v>0</v>
      </c>
      <c r="H98" s="17">
        <v>0</v>
      </c>
      <c r="I98" s="11">
        <f t="shared" si="3"/>
        <v>250</v>
      </c>
      <c r="J98" s="24" t="s">
        <v>98</v>
      </c>
      <c r="K98" s="41" t="s">
        <v>89</v>
      </c>
      <c r="L98" s="37" t="s">
        <v>32</v>
      </c>
      <c r="M98" s="13"/>
    </row>
    <row r="99" spans="1:13" s="7" customFormat="1" ht="30" customHeight="1" x14ac:dyDescent="0.25">
      <c r="A99" s="9"/>
      <c r="B99" s="38"/>
      <c r="C99" s="67"/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1">
        <f t="shared" si="3"/>
        <v>0</v>
      </c>
      <c r="J99" s="24" t="s">
        <v>97</v>
      </c>
      <c r="K99" s="42"/>
      <c r="L99" s="38"/>
      <c r="M99" s="13"/>
    </row>
    <row r="100" spans="1:13" s="7" customFormat="1" ht="30" customHeight="1" x14ac:dyDescent="0.25">
      <c r="A100" s="9"/>
      <c r="B100" s="37">
        <v>24</v>
      </c>
      <c r="C100" s="39" t="s">
        <v>48</v>
      </c>
      <c r="D100" s="17">
        <v>530</v>
      </c>
      <c r="E100" s="17">
        <v>0</v>
      </c>
      <c r="F100" s="17">
        <v>0</v>
      </c>
      <c r="G100" s="17">
        <v>0</v>
      </c>
      <c r="H100" s="17">
        <v>0</v>
      </c>
      <c r="I100" s="11">
        <f t="shared" si="3"/>
        <v>530</v>
      </c>
      <c r="J100" s="24" t="s">
        <v>98</v>
      </c>
      <c r="K100" s="41" t="s">
        <v>38</v>
      </c>
      <c r="L100" s="37" t="s">
        <v>46</v>
      </c>
      <c r="M100" s="13"/>
    </row>
    <row r="101" spans="1:13" s="7" customFormat="1" ht="30" customHeight="1" x14ac:dyDescent="0.25">
      <c r="A101" s="9"/>
      <c r="B101" s="38"/>
      <c r="C101" s="40"/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1">
        <f t="shared" si="3"/>
        <v>0</v>
      </c>
      <c r="J101" s="24" t="s">
        <v>97</v>
      </c>
      <c r="K101" s="42"/>
      <c r="L101" s="38"/>
      <c r="M101" s="13"/>
    </row>
    <row r="102" spans="1:13" s="7" customFormat="1" ht="30" customHeight="1" x14ac:dyDescent="0.25">
      <c r="A102" s="9"/>
      <c r="B102" s="37">
        <v>25</v>
      </c>
      <c r="C102" s="39" t="s">
        <v>47</v>
      </c>
      <c r="D102" s="17">
        <v>0</v>
      </c>
      <c r="E102" s="17">
        <v>5401.04</v>
      </c>
      <c r="F102" s="17">
        <v>0</v>
      </c>
      <c r="G102" s="17">
        <v>0</v>
      </c>
      <c r="H102" s="17">
        <v>0</v>
      </c>
      <c r="I102" s="11">
        <f t="shared" si="3"/>
        <v>5401.04</v>
      </c>
      <c r="J102" s="24" t="s">
        <v>98</v>
      </c>
      <c r="K102" s="41" t="s">
        <v>38</v>
      </c>
      <c r="L102" s="43" t="s">
        <v>88</v>
      </c>
      <c r="M102" s="13"/>
    </row>
    <row r="103" spans="1:13" s="7" customFormat="1" ht="30" customHeight="1" x14ac:dyDescent="0.25">
      <c r="A103" s="9"/>
      <c r="B103" s="38"/>
      <c r="C103" s="40"/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1">
        <f t="shared" si="3"/>
        <v>0</v>
      </c>
      <c r="J103" s="24" t="s">
        <v>97</v>
      </c>
      <c r="K103" s="42"/>
      <c r="L103" s="44"/>
      <c r="M103" s="13"/>
    </row>
    <row r="104" spans="1:13" s="7" customFormat="1" ht="30" customHeight="1" x14ac:dyDescent="0.25">
      <c r="A104" s="9"/>
      <c r="B104" s="37">
        <v>26</v>
      </c>
      <c r="C104" s="39" t="s">
        <v>59</v>
      </c>
      <c r="D104" s="17">
        <v>0</v>
      </c>
      <c r="E104" s="17">
        <v>913.90599999999995</v>
      </c>
      <c r="F104" s="17">
        <v>524</v>
      </c>
      <c r="G104" s="17">
        <v>0</v>
      </c>
      <c r="H104" s="17">
        <v>0</v>
      </c>
      <c r="I104" s="11">
        <f t="shared" si="3"/>
        <v>1437.9059999999999</v>
      </c>
      <c r="J104" s="24" t="s">
        <v>98</v>
      </c>
      <c r="K104" s="41" t="s">
        <v>38</v>
      </c>
      <c r="L104" s="43" t="s">
        <v>46</v>
      </c>
      <c r="M104" s="13"/>
    </row>
    <row r="105" spans="1:13" s="7" customFormat="1" ht="30" customHeight="1" x14ac:dyDescent="0.25">
      <c r="A105" s="9"/>
      <c r="B105" s="38"/>
      <c r="C105" s="40"/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1">
        <f t="shared" si="3"/>
        <v>0</v>
      </c>
      <c r="J105" s="24" t="s">
        <v>97</v>
      </c>
      <c r="K105" s="42"/>
      <c r="L105" s="44"/>
      <c r="M105" s="13"/>
    </row>
    <row r="106" spans="1:13" s="7" customFormat="1" ht="33" customHeight="1" x14ac:dyDescent="0.25">
      <c r="A106" s="9"/>
      <c r="B106" s="37">
        <v>27</v>
      </c>
      <c r="C106" s="39" t="s">
        <v>106</v>
      </c>
      <c r="D106" s="17">
        <v>0</v>
      </c>
      <c r="E106" s="17">
        <v>0</v>
      </c>
      <c r="F106" s="17">
        <v>0</v>
      </c>
      <c r="G106" s="17">
        <v>0</v>
      </c>
      <c r="H106" s="25">
        <v>9931.6389400000007</v>
      </c>
      <c r="I106" s="11">
        <f t="shared" si="3"/>
        <v>9931.6389400000007</v>
      </c>
      <c r="J106" s="24" t="s">
        <v>98</v>
      </c>
      <c r="K106" s="41" t="s">
        <v>39</v>
      </c>
      <c r="L106" s="43" t="s">
        <v>104</v>
      </c>
      <c r="M106" s="13"/>
    </row>
    <row r="107" spans="1:13" s="7" customFormat="1" ht="30" customHeight="1" x14ac:dyDescent="0.25">
      <c r="A107" s="9"/>
      <c r="B107" s="38"/>
      <c r="C107" s="40"/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1">
        <f t="shared" si="3"/>
        <v>0</v>
      </c>
      <c r="J107" s="24" t="s">
        <v>97</v>
      </c>
      <c r="K107" s="42"/>
      <c r="L107" s="44"/>
      <c r="M107" s="13"/>
    </row>
    <row r="108" spans="1:13" s="7" customFormat="1" ht="30" customHeight="1" x14ac:dyDescent="0.25">
      <c r="A108" s="9"/>
      <c r="B108" s="37">
        <v>28</v>
      </c>
      <c r="C108" s="39" t="s">
        <v>82</v>
      </c>
      <c r="D108" s="17">
        <v>0</v>
      </c>
      <c r="E108" s="17">
        <v>385.5</v>
      </c>
      <c r="F108" s="17">
        <v>0</v>
      </c>
      <c r="G108" s="17">
        <v>180</v>
      </c>
      <c r="H108" s="17">
        <v>762.28399999999999</v>
      </c>
      <c r="I108" s="11">
        <f t="shared" si="3"/>
        <v>1327.7840000000001</v>
      </c>
      <c r="J108" s="24" t="s">
        <v>98</v>
      </c>
      <c r="K108" s="41" t="s">
        <v>89</v>
      </c>
      <c r="L108" s="43" t="s">
        <v>46</v>
      </c>
      <c r="M108" s="13"/>
    </row>
    <row r="109" spans="1:13" s="7" customFormat="1" ht="30" customHeight="1" x14ac:dyDescent="0.25">
      <c r="A109" s="9"/>
      <c r="B109" s="38"/>
      <c r="C109" s="40"/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1">
        <f t="shared" si="3"/>
        <v>0</v>
      </c>
      <c r="J109" s="24" t="s">
        <v>97</v>
      </c>
      <c r="K109" s="42"/>
      <c r="L109" s="44"/>
      <c r="M109" s="13"/>
    </row>
    <row r="110" spans="1:13" s="7" customFormat="1" ht="31.5" customHeight="1" x14ac:dyDescent="0.25">
      <c r="A110" s="9"/>
      <c r="B110" s="37">
        <v>29</v>
      </c>
      <c r="C110" s="39" t="s">
        <v>92</v>
      </c>
      <c r="D110" s="17">
        <v>0</v>
      </c>
      <c r="E110" s="17">
        <v>0</v>
      </c>
      <c r="F110" s="17">
        <v>0</v>
      </c>
      <c r="G110" s="17">
        <v>401.67482999999999</v>
      </c>
      <c r="H110" s="17">
        <v>0</v>
      </c>
      <c r="I110" s="11">
        <f t="shared" si="3"/>
        <v>401.67482999999999</v>
      </c>
      <c r="J110" s="24" t="s">
        <v>98</v>
      </c>
      <c r="K110" s="41" t="s">
        <v>39</v>
      </c>
      <c r="L110" s="43" t="s">
        <v>46</v>
      </c>
      <c r="M110" s="13"/>
    </row>
    <row r="111" spans="1:13" s="7" customFormat="1" ht="33" customHeight="1" x14ac:dyDescent="0.25">
      <c r="A111" s="9"/>
      <c r="B111" s="38"/>
      <c r="C111" s="40"/>
      <c r="D111" s="17">
        <v>0</v>
      </c>
      <c r="E111" s="17">
        <v>0</v>
      </c>
      <c r="F111" s="17">
        <v>0</v>
      </c>
      <c r="G111" s="17">
        <v>12949.98617</v>
      </c>
      <c r="H111" s="17">
        <v>0</v>
      </c>
      <c r="I111" s="11">
        <f t="shared" si="3"/>
        <v>12949.98617</v>
      </c>
      <c r="J111" s="24" t="s">
        <v>97</v>
      </c>
      <c r="K111" s="42"/>
      <c r="L111" s="44"/>
      <c r="M111" s="13"/>
    </row>
    <row r="112" spans="1:13" s="7" customFormat="1" ht="33" customHeight="1" x14ac:dyDescent="0.25">
      <c r="A112" s="9"/>
      <c r="B112" s="37">
        <v>30</v>
      </c>
      <c r="C112" s="39" t="s">
        <v>117</v>
      </c>
      <c r="D112" s="17">
        <v>0</v>
      </c>
      <c r="E112" s="17">
        <v>0</v>
      </c>
      <c r="F112" s="17">
        <v>0</v>
      </c>
      <c r="G112" s="17">
        <v>63</v>
      </c>
      <c r="H112" s="17">
        <v>0</v>
      </c>
      <c r="I112" s="11">
        <f t="shared" si="3"/>
        <v>63</v>
      </c>
      <c r="J112" s="24" t="s">
        <v>98</v>
      </c>
      <c r="K112" s="41" t="s">
        <v>39</v>
      </c>
      <c r="L112" s="43" t="s">
        <v>46</v>
      </c>
      <c r="M112" s="13"/>
    </row>
    <row r="113" spans="1:13" s="7" customFormat="1" ht="33" customHeight="1" x14ac:dyDescent="0.25">
      <c r="A113" s="9"/>
      <c r="B113" s="38"/>
      <c r="C113" s="40"/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1">
        <f t="shared" ref="I113:I137" si="4">H113+G113+F113+E113+D113</f>
        <v>0</v>
      </c>
      <c r="J113" s="24" t="s">
        <v>97</v>
      </c>
      <c r="K113" s="42"/>
      <c r="L113" s="44"/>
      <c r="M113" s="13"/>
    </row>
    <row r="114" spans="1:13" s="7" customFormat="1" ht="39.75" customHeight="1" x14ac:dyDescent="0.25">
      <c r="A114" s="9"/>
      <c r="B114" s="37">
        <v>31</v>
      </c>
      <c r="C114" s="39" t="s">
        <v>105</v>
      </c>
      <c r="D114" s="17">
        <v>0</v>
      </c>
      <c r="E114" s="17">
        <v>0</v>
      </c>
      <c r="F114" s="17">
        <v>0</v>
      </c>
      <c r="G114" s="17">
        <v>64</v>
      </c>
      <c r="H114" s="17">
        <v>0</v>
      </c>
      <c r="I114" s="11">
        <f t="shared" si="4"/>
        <v>64</v>
      </c>
      <c r="J114" s="24" t="s">
        <v>98</v>
      </c>
      <c r="K114" s="41" t="s">
        <v>39</v>
      </c>
      <c r="L114" s="43" t="s">
        <v>46</v>
      </c>
      <c r="M114" s="13"/>
    </row>
    <row r="115" spans="1:13" s="7" customFormat="1" ht="25.5" customHeight="1" x14ac:dyDescent="0.25">
      <c r="A115" s="9"/>
      <c r="B115" s="38"/>
      <c r="C115" s="40"/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1">
        <f t="shared" si="4"/>
        <v>0</v>
      </c>
      <c r="J115" s="24" t="s">
        <v>97</v>
      </c>
      <c r="K115" s="42"/>
      <c r="L115" s="44"/>
      <c r="M115" s="13"/>
    </row>
    <row r="116" spans="1:13" s="7" customFormat="1" ht="41.25" customHeight="1" x14ac:dyDescent="0.25">
      <c r="A116" s="9"/>
      <c r="B116" s="37">
        <v>32</v>
      </c>
      <c r="C116" s="39" t="s">
        <v>114</v>
      </c>
      <c r="D116" s="17">
        <v>0</v>
      </c>
      <c r="E116" s="17">
        <v>0</v>
      </c>
      <c r="F116" s="17">
        <v>0</v>
      </c>
      <c r="G116" s="17">
        <v>189.827</v>
      </c>
      <c r="H116" s="17">
        <v>0</v>
      </c>
      <c r="I116" s="11">
        <f t="shared" si="4"/>
        <v>189.827</v>
      </c>
      <c r="J116" s="24" t="s">
        <v>98</v>
      </c>
      <c r="K116" s="41" t="s">
        <v>39</v>
      </c>
      <c r="L116" s="43" t="s">
        <v>21</v>
      </c>
      <c r="M116" s="13"/>
    </row>
    <row r="117" spans="1:13" s="7" customFormat="1" ht="39.75" customHeight="1" x14ac:dyDescent="0.25">
      <c r="A117" s="9"/>
      <c r="B117" s="38"/>
      <c r="C117" s="40"/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1">
        <f t="shared" si="4"/>
        <v>0</v>
      </c>
      <c r="J117" s="24" t="s">
        <v>97</v>
      </c>
      <c r="K117" s="42"/>
      <c r="L117" s="44"/>
      <c r="M117" s="13"/>
    </row>
    <row r="118" spans="1:13" s="7" customFormat="1" ht="39.75" customHeight="1" x14ac:dyDescent="0.25">
      <c r="A118" s="9"/>
      <c r="B118" s="37">
        <v>33</v>
      </c>
      <c r="C118" s="39" t="s">
        <v>110</v>
      </c>
      <c r="D118" s="17">
        <v>0</v>
      </c>
      <c r="E118" s="17">
        <v>0</v>
      </c>
      <c r="F118" s="17">
        <v>0</v>
      </c>
      <c r="G118" s="17">
        <v>561.36400000000003</v>
      </c>
      <c r="H118" s="17">
        <v>0</v>
      </c>
      <c r="I118" s="11">
        <f t="shared" si="4"/>
        <v>561.36400000000003</v>
      </c>
      <c r="J118" s="24" t="s">
        <v>98</v>
      </c>
      <c r="K118" s="41" t="s">
        <v>39</v>
      </c>
      <c r="L118" s="43" t="s">
        <v>46</v>
      </c>
      <c r="M118" s="13"/>
    </row>
    <row r="119" spans="1:13" s="7" customFormat="1" ht="39.75" customHeight="1" x14ac:dyDescent="0.25">
      <c r="A119" s="9"/>
      <c r="B119" s="38"/>
      <c r="C119" s="40"/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1">
        <f t="shared" si="4"/>
        <v>0</v>
      </c>
      <c r="J119" s="24" t="s">
        <v>97</v>
      </c>
      <c r="K119" s="42"/>
      <c r="L119" s="44"/>
      <c r="M119" s="13"/>
    </row>
    <row r="120" spans="1:13" s="7" customFormat="1" ht="39.75" customHeight="1" x14ac:dyDescent="0.25">
      <c r="A120" s="9"/>
      <c r="B120" s="37">
        <v>34</v>
      </c>
      <c r="C120" s="39" t="s">
        <v>115</v>
      </c>
      <c r="D120" s="17">
        <v>0</v>
      </c>
      <c r="E120" s="17">
        <v>0</v>
      </c>
      <c r="F120" s="17">
        <v>0</v>
      </c>
      <c r="G120" s="17">
        <v>133.9</v>
      </c>
      <c r="H120" s="17">
        <v>147.1</v>
      </c>
      <c r="I120" s="11">
        <f t="shared" si="4"/>
        <v>281</v>
      </c>
      <c r="J120" s="24" t="s">
        <v>98</v>
      </c>
      <c r="K120" s="41" t="s">
        <v>39</v>
      </c>
      <c r="L120" s="43" t="s">
        <v>46</v>
      </c>
      <c r="M120" s="13"/>
    </row>
    <row r="121" spans="1:13" s="7" customFormat="1" ht="39.75" customHeight="1" x14ac:dyDescent="0.25">
      <c r="A121" s="9"/>
      <c r="B121" s="38"/>
      <c r="C121" s="40"/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1">
        <f t="shared" si="4"/>
        <v>0</v>
      </c>
      <c r="J121" s="24" t="s">
        <v>97</v>
      </c>
      <c r="K121" s="42"/>
      <c r="L121" s="44"/>
      <c r="M121" s="13"/>
    </row>
    <row r="122" spans="1:13" s="7" customFormat="1" ht="39.75" customHeight="1" x14ac:dyDescent="0.25">
      <c r="A122" s="9"/>
      <c r="B122" s="37">
        <v>35</v>
      </c>
      <c r="C122" s="39" t="s">
        <v>127</v>
      </c>
      <c r="D122" s="17">
        <v>0</v>
      </c>
      <c r="E122" s="17">
        <v>0</v>
      </c>
      <c r="F122" s="17">
        <v>0</v>
      </c>
      <c r="G122" s="17">
        <v>0</v>
      </c>
      <c r="H122" s="17">
        <v>81</v>
      </c>
      <c r="I122" s="11">
        <f t="shared" si="4"/>
        <v>81</v>
      </c>
      <c r="J122" s="24" t="s">
        <v>98</v>
      </c>
      <c r="K122" s="41" t="s">
        <v>39</v>
      </c>
      <c r="L122" s="43" t="s">
        <v>46</v>
      </c>
      <c r="M122" s="13"/>
    </row>
    <row r="123" spans="1:13" s="7" customFormat="1" ht="45.75" customHeight="1" x14ac:dyDescent="0.25">
      <c r="A123" s="9"/>
      <c r="B123" s="38"/>
      <c r="C123" s="40"/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1">
        <f t="shared" si="4"/>
        <v>0</v>
      </c>
      <c r="J123" s="24" t="s">
        <v>97</v>
      </c>
      <c r="K123" s="42"/>
      <c r="L123" s="44"/>
      <c r="M123" s="13"/>
    </row>
    <row r="124" spans="1:13" s="7" customFormat="1" ht="39.75" customHeight="1" x14ac:dyDescent="0.25">
      <c r="A124" s="9"/>
      <c r="B124" s="37">
        <v>36</v>
      </c>
      <c r="C124" s="39" t="s">
        <v>116</v>
      </c>
      <c r="D124" s="17">
        <v>0</v>
      </c>
      <c r="E124" s="17">
        <v>0</v>
      </c>
      <c r="F124" s="17">
        <v>0</v>
      </c>
      <c r="G124" s="17">
        <v>96</v>
      </c>
      <c r="H124" s="17">
        <v>0</v>
      </c>
      <c r="I124" s="11">
        <f t="shared" si="4"/>
        <v>96</v>
      </c>
      <c r="J124" s="24" t="s">
        <v>98</v>
      </c>
      <c r="K124" s="41" t="s">
        <v>39</v>
      </c>
      <c r="L124" s="43" t="s">
        <v>46</v>
      </c>
      <c r="M124" s="13"/>
    </row>
    <row r="125" spans="1:13" s="7" customFormat="1" ht="57" customHeight="1" x14ac:dyDescent="0.25">
      <c r="A125" s="9"/>
      <c r="B125" s="38"/>
      <c r="C125" s="40"/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1">
        <f t="shared" si="4"/>
        <v>0</v>
      </c>
      <c r="J125" s="12" t="s">
        <v>97</v>
      </c>
      <c r="K125" s="42"/>
      <c r="L125" s="44"/>
      <c r="M125" s="13"/>
    </row>
    <row r="126" spans="1:13" s="7" customFormat="1" ht="39.75" customHeight="1" x14ac:dyDescent="0.25">
      <c r="A126" s="9"/>
      <c r="B126" s="37">
        <v>37</v>
      </c>
      <c r="C126" s="39" t="s">
        <v>132</v>
      </c>
      <c r="D126" s="17">
        <v>0</v>
      </c>
      <c r="E126" s="17">
        <v>0</v>
      </c>
      <c r="F126" s="17">
        <v>0</v>
      </c>
      <c r="G126" s="17">
        <v>511.78120000000001</v>
      </c>
      <c r="H126" s="25">
        <v>781.62919999999997</v>
      </c>
      <c r="I126" s="11">
        <f t="shared" si="4"/>
        <v>1293.4104</v>
      </c>
      <c r="J126" s="24" t="s">
        <v>98</v>
      </c>
      <c r="K126" s="41" t="s">
        <v>39</v>
      </c>
      <c r="L126" s="43" t="s">
        <v>46</v>
      </c>
      <c r="M126" s="13"/>
    </row>
    <row r="127" spans="1:13" s="7" customFormat="1" ht="39.75" customHeight="1" x14ac:dyDescent="0.25">
      <c r="A127" s="9"/>
      <c r="B127" s="38"/>
      <c r="C127" s="40"/>
      <c r="D127" s="17">
        <v>0</v>
      </c>
      <c r="E127" s="17">
        <v>0</v>
      </c>
      <c r="F127" s="17">
        <v>0</v>
      </c>
      <c r="G127" s="17">
        <v>13973.713830000001</v>
      </c>
      <c r="H127" s="25">
        <v>25272.67755</v>
      </c>
      <c r="I127" s="11">
        <f t="shared" si="4"/>
        <v>39246.391380000001</v>
      </c>
      <c r="J127" s="24" t="s">
        <v>97</v>
      </c>
      <c r="K127" s="42"/>
      <c r="L127" s="44"/>
      <c r="M127" s="13"/>
    </row>
    <row r="128" spans="1:13" s="7" customFormat="1" ht="39.75" customHeight="1" x14ac:dyDescent="0.25">
      <c r="A128" s="9"/>
      <c r="B128" s="37">
        <v>38</v>
      </c>
      <c r="C128" s="39" t="s">
        <v>123</v>
      </c>
      <c r="D128" s="17">
        <v>0</v>
      </c>
      <c r="E128" s="17">
        <v>0</v>
      </c>
      <c r="F128" s="17">
        <v>0</v>
      </c>
      <c r="G128" s="17">
        <v>0</v>
      </c>
      <c r="H128" s="17">
        <v>1215.7719999999999</v>
      </c>
      <c r="I128" s="11">
        <f t="shared" si="4"/>
        <v>1215.7719999999999</v>
      </c>
      <c r="J128" s="24" t="s">
        <v>98</v>
      </c>
      <c r="K128" s="41" t="s">
        <v>39</v>
      </c>
      <c r="L128" s="63" t="s">
        <v>46</v>
      </c>
      <c r="M128" s="13"/>
    </row>
    <row r="129" spans="1:16" s="7" customFormat="1" ht="39.75" customHeight="1" x14ac:dyDescent="0.25">
      <c r="A129" s="9"/>
      <c r="B129" s="38"/>
      <c r="C129" s="40"/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1">
        <f t="shared" si="4"/>
        <v>0</v>
      </c>
      <c r="J129" s="24" t="s">
        <v>97</v>
      </c>
      <c r="K129" s="42"/>
      <c r="L129" s="64"/>
      <c r="M129" s="13"/>
    </row>
    <row r="130" spans="1:16" s="7" customFormat="1" ht="39.75" customHeight="1" x14ac:dyDescent="0.25">
      <c r="A130" s="9"/>
      <c r="B130" s="37">
        <v>39</v>
      </c>
      <c r="C130" s="39" t="s">
        <v>118</v>
      </c>
      <c r="D130" s="17">
        <v>0</v>
      </c>
      <c r="E130" s="17">
        <v>0</v>
      </c>
      <c r="F130" s="17">
        <v>0</v>
      </c>
      <c r="G130" s="17">
        <v>0</v>
      </c>
      <c r="H130" s="17">
        <v>380</v>
      </c>
      <c r="I130" s="11">
        <f t="shared" si="4"/>
        <v>380</v>
      </c>
      <c r="J130" s="24" t="s">
        <v>98</v>
      </c>
      <c r="K130" s="41" t="s">
        <v>39</v>
      </c>
      <c r="L130" s="43" t="s">
        <v>46</v>
      </c>
      <c r="M130" s="13"/>
    </row>
    <row r="131" spans="1:16" s="7" customFormat="1" ht="39.75" customHeight="1" x14ac:dyDescent="0.25">
      <c r="A131" s="9"/>
      <c r="B131" s="38"/>
      <c r="C131" s="40"/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1">
        <f t="shared" si="4"/>
        <v>0</v>
      </c>
      <c r="J131" s="24" t="s">
        <v>97</v>
      </c>
      <c r="K131" s="42"/>
      <c r="L131" s="44"/>
      <c r="M131" s="13"/>
    </row>
    <row r="132" spans="1:16" s="7" customFormat="1" ht="39.75" customHeight="1" x14ac:dyDescent="0.25">
      <c r="A132" s="9"/>
      <c r="B132" s="37">
        <v>40</v>
      </c>
      <c r="C132" s="39" t="s">
        <v>119</v>
      </c>
      <c r="D132" s="17">
        <v>0</v>
      </c>
      <c r="E132" s="17">
        <v>0</v>
      </c>
      <c r="F132" s="17">
        <v>0</v>
      </c>
      <c r="G132" s="17">
        <v>0</v>
      </c>
      <c r="H132" s="17">
        <v>354.24318</v>
      </c>
      <c r="I132" s="11">
        <f t="shared" si="4"/>
        <v>354.24318</v>
      </c>
      <c r="J132" s="24" t="s">
        <v>98</v>
      </c>
      <c r="K132" s="41" t="s">
        <v>39</v>
      </c>
      <c r="L132" s="43" t="s">
        <v>46</v>
      </c>
      <c r="M132" s="13"/>
    </row>
    <row r="133" spans="1:16" s="7" customFormat="1" ht="39.75" customHeight="1" x14ac:dyDescent="0.25">
      <c r="A133" s="9"/>
      <c r="B133" s="38"/>
      <c r="C133" s="40"/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1">
        <f t="shared" si="4"/>
        <v>0</v>
      </c>
      <c r="J133" s="24" t="s">
        <v>97</v>
      </c>
      <c r="K133" s="42"/>
      <c r="L133" s="44"/>
      <c r="M133" s="13"/>
    </row>
    <row r="134" spans="1:16" s="7" customFormat="1" ht="39.75" customHeight="1" x14ac:dyDescent="0.25">
      <c r="A134" s="9"/>
      <c r="B134" s="37">
        <v>41</v>
      </c>
      <c r="C134" s="39" t="s">
        <v>121</v>
      </c>
      <c r="D134" s="17">
        <v>0</v>
      </c>
      <c r="E134" s="17">
        <v>0</v>
      </c>
      <c r="F134" s="17">
        <v>0</v>
      </c>
      <c r="G134" s="17">
        <v>0</v>
      </c>
      <c r="H134" s="17">
        <v>1375.3294000000001</v>
      </c>
      <c r="I134" s="11">
        <f t="shared" si="4"/>
        <v>1375.3294000000001</v>
      </c>
      <c r="J134" s="24" t="s">
        <v>98</v>
      </c>
      <c r="K134" s="41" t="s">
        <v>39</v>
      </c>
      <c r="L134" s="43" t="s">
        <v>46</v>
      </c>
      <c r="M134" s="13"/>
    </row>
    <row r="135" spans="1:16" s="7" customFormat="1" ht="39.75" customHeight="1" x14ac:dyDescent="0.25">
      <c r="A135" s="9"/>
      <c r="B135" s="38"/>
      <c r="C135" s="40"/>
      <c r="D135" s="17">
        <v>0</v>
      </c>
      <c r="E135" s="17">
        <v>0</v>
      </c>
      <c r="F135" s="17">
        <v>0</v>
      </c>
      <c r="G135" s="17">
        <v>0</v>
      </c>
      <c r="H135" s="17">
        <v>44468.983930000002</v>
      </c>
      <c r="I135" s="11">
        <f t="shared" si="4"/>
        <v>44468.983930000002</v>
      </c>
      <c r="J135" s="24" t="s">
        <v>97</v>
      </c>
      <c r="K135" s="42"/>
      <c r="L135" s="44"/>
      <c r="M135" s="13"/>
    </row>
    <row r="136" spans="1:16" s="7" customFormat="1" ht="39.75" customHeight="1" x14ac:dyDescent="0.25">
      <c r="A136" s="9"/>
      <c r="B136" s="37">
        <v>42</v>
      </c>
      <c r="C136" s="39" t="s">
        <v>122</v>
      </c>
      <c r="D136" s="17">
        <v>0</v>
      </c>
      <c r="E136" s="17">
        <v>0</v>
      </c>
      <c r="F136" s="17">
        <v>0</v>
      </c>
      <c r="G136" s="17">
        <v>0</v>
      </c>
      <c r="H136" s="17">
        <v>187.60956999999999</v>
      </c>
      <c r="I136" s="11">
        <f t="shared" si="4"/>
        <v>187.60956999999999</v>
      </c>
      <c r="J136" s="24" t="s">
        <v>98</v>
      </c>
      <c r="K136" s="41" t="s">
        <v>39</v>
      </c>
      <c r="L136" s="43" t="s">
        <v>46</v>
      </c>
      <c r="M136" s="13"/>
    </row>
    <row r="137" spans="1:16" s="7" customFormat="1" ht="39.75" customHeight="1" x14ac:dyDescent="0.25">
      <c r="A137" s="9"/>
      <c r="B137" s="38"/>
      <c r="C137" s="40"/>
      <c r="D137" s="17">
        <v>0</v>
      </c>
      <c r="E137" s="17">
        <v>0</v>
      </c>
      <c r="F137" s="17">
        <v>0</v>
      </c>
      <c r="G137" s="17">
        <v>0</v>
      </c>
      <c r="H137" s="17">
        <v>6066.0428199999997</v>
      </c>
      <c r="I137" s="11">
        <f t="shared" si="4"/>
        <v>6066.0428199999997</v>
      </c>
      <c r="J137" s="24" t="s">
        <v>97</v>
      </c>
      <c r="K137" s="42"/>
      <c r="L137" s="44"/>
      <c r="M137" s="13"/>
    </row>
    <row r="138" spans="1:16" s="7" customFormat="1" ht="30" customHeight="1" x14ac:dyDescent="0.25">
      <c r="A138" s="9"/>
      <c r="B138" s="37"/>
      <c r="C138" s="47" t="s">
        <v>26</v>
      </c>
      <c r="D138" s="11">
        <f>D136+D134+D132+D130+D128+D126+D124+D122+D120+D118+D116+D114+D112+D110+D108+D106+D104+D102+D100+D98+D96+D94+D92+D90+D88+D86+D84+D82+D80+D78+D76+D74+D72+D70+D68+D66+D64+D62+D60+D58+D56+D54</f>
        <v>22139.341</v>
      </c>
      <c r="E138" s="11">
        <f t="shared" ref="E138:H138" si="5">E136+E134+E132+E130+E128+E126+E124+E122+E120+E118+E116+E114+E112+E110+E108+E106+E104+E102+E100+E98+E96+E94+E92+E90+E88+E86+E84+E82+E80+E78+E76+E74+E72+E70+E68+E66+E64+E62+E60+E58+E56+E54</f>
        <v>15891.617999999999</v>
      </c>
      <c r="F138" s="11">
        <f t="shared" si="5"/>
        <v>8121.9889999999996</v>
      </c>
      <c r="G138" s="11">
        <f t="shared" si="5"/>
        <v>9186.6570300000003</v>
      </c>
      <c r="H138" s="11">
        <f t="shared" si="5"/>
        <v>20871.381420000002</v>
      </c>
      <c r="I138" s="11">
        <f t="shared" ref="I138" si="6">H138+G138+F138+E138+D138</f>
        <v>76210.986449999997</v>
      </c>
      <c r="J138" s="18" t="s">
        <v>91</v>
      </c>
      <c r="K138" s="26"/>
      <c r="L138" s="27"/>
      <c r="M138" s="13"/>
      <c r="P138" s="7" t="s">
        <v>33</v>
      </c>
    </row>
    <row r="139" spans="1:16" s="7" customFormat="1" ht="30" customHeight="1" x14ac:dyDescent="0.25">
      <c r="A139" s="9"/>
      <c r="B139" s="65"/>
      <c r="C139" s="56"/>
      <c r="D139" s="28">
        <f>D137+D135+D133+D131+D129+D127+D125+D123+D121+D119+D117+D115+D113++D111+D109+D107+D105+D103+D101+D99+D97+D95+D93+D91+D89+D87+D85+D83+D81+D79+D77+D75+D73+D71+D69+D67+D65+D63+D61+D59+D57+D55</f>
        <v>0</v>
      </c>
      <c r="E139" s="28">
        <f t="shared" ref="E139:H139" si="7">E137+E135+E133+E131+E129+E127+E125+E123+E121+E119+E117+E115+E113++E111+E109+E107+E105+E103+E101+E99+E97+E95+E93+E91+E89+E87+E85+E83+E81+E79+E77+E75+E73+E71+E69+E67+E65+E63+E61+E59+E57+E55</f>
        <v>0</v>
      </c>
      <c r="F139" s="28">
        <f t="shared" si="7"/>
        <v>0</v>
      </c>
      <c r="G139" s="28">
        <f t="shared" si="7"/>
        <v>26923.7</v>
      </c>
      <c r="H139" s="28">
        <f t="shared" si="7"/>
        <v>75807.704300000012</v>
      </c>
      <c r="I139" s="28">
        <f>H139+G139+F139+E139+D139</f>
        <v>102731.40430000001</v>
      </c>
      <c r="J139" s="21" t="s">
        <v>93</v>
      </c>
      <c r="K139" s="29"/>
      <c r="L139" s="29"/>
      <c r="M139" s="13"/>
    </row>
    <row r="140" spans="1:16" s="7" customFormat="1" x14ac:dyDescent="0.25">
      <c r="A140" s="9"/>
      <c r="B140" s="59" t="s">
        <v>27</v>
      </c>
      <c r="C140" s="60"/>
      <c r="D140" s="60"/>
      <c r="E140" s="60"/>
      <c r="F140" s="60"/>
      <c r="G140" s="60"/>
      <c r="H140" s="60"/>
      <c r="I140" s="60"/>
      <c r="J140" s="60"/>
      <c r="K140" s="61"/>
      <c r="L140" s="62"/>
      <c r="M140" s="13"/>
    </row>
    <row r="141" spans="1:16" s="7" customFormat="1" ht="30" customHeight="1" x14ac:dyDescent="0.25">
      <c r="A141" s="9"/>
      <c r="B141" s="37">
        <v>1</v>
      </c>
      <c r="C141" s="43" t="s">
        <v>65</v>
      </c>
      <c r="D141" s="10">
        <v>1923.768</v>
      </c>
      <c r="E141" s="10">
        <v>0</v>
      </c>
      <c r="F141" s="10">
        <v>0</v>
      </c>
      <c r="G141" s="10">
        <v>551.02099999999996</v>
      </c>
      <c r="H141" s="10">
        <v>0</v>
      </c>
      <c r="I141" s="11">
        <f>H141+G141+F141+E141+D141</f>
        <v>2474.7889999999998</v>
      </c>
      <c r="J141" s="12" t="s">
        <v>98</v>
      </c>
      <c r="K141" s="57" t="s">
        <v>35</v>
      </c>
      <c r="L141" s="37" t="s">
        <v>46</v>
      </c>
      <c r="M141" s="13"/>
    </row>
    <row r="142" spans="1:16" s="7" customFormat="1" ht="30" customHeight="1" x14ac:dyDescent="0.25">
      <c r="A142" s="9"/>
      <c r="B142" s="38"/>
      <c r="C142" s="44"/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1">
        <f t="shared" ref="I142:I161" si="8">H142+G142+F142+E142+D142</f>
        <v>0</v>
      </c>
      <c r="J142" s="12" t="s">
        <v>97</v>
      </c>
      <c r="K142" s="58"/>
      <c r="L142" s="38"/>
      <c r="M142" s="13"/>
    </row>
    <row r="143" spans="1:16" s="7" customFormat="1" ht="30" customHeight="1" x14ac:dyDescent="0.25">
      <c r="A143" s="9"/>
      <c r="B143" s="37">
        <v>2</v>
      </c>
      <c r="C143" s="43" t="s">
        <v>49</v>
      </c>
      <c r="D143" s="10">
        <v>759.16</v>
      </c>
      <c r="E143" s="10">
        <v>0</v>
      </c>
      <c r="F143" s="10">
        <v>0</v>
      </c>
      <c r="G143" s="10">
        <v>1551.2518299999999</v>
      </c>
      <c r="H143" s="10">
        <v>0</v>
      </c>
      <c r="I143" s="11">
        <f t="shared" si="8"/>
        <v>2310.41183</v>
      </c>
      <c r="J143" s="12" t="s">
        <v>98</v>
      </c>
      <c r="K143" s="57" t="s">
        <v>35</v>
      </c>
      <c r="L143" s="37" t="s">
        <v>46</v>
      </c>
      <c r="M143" s="13"/>
    </row>
    <row r="144" spans="1:16" s="7" customFormat="1" ht="30" customHeight="1" x14ac:dyDescent="0.25">
      <c r="A144" s="9"/>
      <c r="B144" s="38"/>
      <c r="C144" s="44"/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1">
        <f t="shared" si="8"/>
        <v>0</v>
      </c>
      <c r="J144" s="12" t="s">
        <v>97</v>
      </c>
      <c r="K144" s="58"/>
      <c r="L144" s="38"/>
      <c r="M144" s="13"/>
    </row>
    <row r="145" spans="1:15" s="7" customFormat="1" ht="30" customHeight="1" x14ac:dyDescent="0.25">
      <c r="A145" s="9"/>
      <c r="B145" s="37">
        <v>3</v>
      </c>
      <c r="C145" s="43" t="s">
        <v>62</v>
      </c>
      <c r="D145" s="10">
        <v>0</v>
      </c>
      <c r="E145" s="10">
        <v>0</v>
      </c>
      <c r="F145" s="10">
        <v>45.58</v>
      </c>
      <c r="G145" s="10">
        <v>171.60400000000001</v>
      </c>
      <c r="H145" s="10">
        <v>105</v>
      </c>
      <c r="I145" s="11">
        <f t="shared" si="8"/>
        <v>322.18400000000003</v>
      </c>
      <c r="J145" s="12" t="s">
        <v>98</v>
      </c>
      <c r="K145" s="54" t="s">
        <v>34</v>
      </c>
      <c r="L145" s="37" t="s">
        <v>46</v>
      </c>
      <c r="M145" s="13"/>
    </row>
    <row r="146" spans="1:15" s="7" customFormat="1" ht="30" customHeight="1" x14ac:dyDescent="0.25">
      <c r="A146" s="9"/>
      <c r="B146" s="38"/>
      <c r="C146" s="44"/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1">
        <f t="shared" si="8"/>
        <v>0</v>
      </c>
      <c r="J146" s="12" t="s">
        <v>97</v>
      </c>
      <c r="K146" s="55"/>
      <c r="L146" s="38"/>
      <c r="M146" s="13"/>
    </row>
    <row r="147" spans="1:15" s="7" customFormat="1" ht="30" customHeight="1" x14ac:dyDescent="0.25">
      <c r="A147" s="9"/>
      <c r="B147" s="37">
        <v>4</v>
      </c>
      <c r="C147" s="43" t="s">
        <v>84</v>
      </c>
      <c r="D147" s="10">
        <v>429.90300000000002</v>
      </c>
      <c r="E147" s="10">
        <v>0</v>
      </c>
      <c r="F147" s="10">
        <v>0</v>
      </c>
      <c r="G147" s="10">
        <v>0</v>
      </c>
      <c r="H147" s="10">
        <v>0</v>
      </c>
      <c r="I147" s="11">
        <f t="shared" si="8"/>
        <v>429.90300000000002</v>
      </c>
      <c r="J147" s="12" t="s">
        <v>98</v>
      </c>
      <c r="K147" s="54" t="s">
        <v>34</v>
      </c>
      <c r="L147" s="37" t="s">
        <v>46</v>
      </c>
      <c r="M147" s="13"/>
    </row>
    <row r="148" spans="1:15" s="7" customFormat="1" ht="30" customHeight="1" x14ac:dyDescent="0.25">
      <c r="A148" s="9"/>
      <c r="B148" s="38"/>
      <c r="C148" s="44"/>
      <c r="D148" s="10">
        <v>0</v>
      </c>
      <c r="E148" s="30">
        <v>0</v>
      </c>
      <c r="F148" s="30">
        <v>0</v>
      </c>
      <c r="G148" s="30">
        <v>0</v>
      </c>
      <c r="H148" s="30">
        <v>0</v>
      </c>
      <c r="I148" s="11">
        <f t="shared" si="8"/>
        <v>0</v>
      </c>
      <c r="J148" s="12" t="s">
        <v>97</v>
      </c>
      <c r="K148" s="55"/>
      <c r="L148" s="38"/>
      <c r="M148" s="13"/>
    </row>
    <row r="149" spans="1:15" s="7" customFormat="1" ht="30" customHeight="1" x14ac:dyDescent="0.25">
      <c r="A149" s="9"/>
      <c r="B149" s="37">
        <v>5</v>
      </c>
      <c r="C149" s="43" t="s">
        <v>86</v>
      </c>
      <c r="D149" s="10">
        <v>1300</v>
      </c>
      <c r="E149" s="30">
        <v>0</v>
      </c>
      <c r="F149" s="30">
        <v>0</v>
      </c>
      <c r="G149" s="30">
        <v>128.06100000000001</v>
      </c>
      <c r="H149" s="30">
        <v>0</v>
      </c>
      <c r="I149" s="11">
        <f t="shared" si="8"/>
        <v>1428.0609999999999</v>
      </c>
      <c r="J149" s="12" t="s">
        <v>98</v>
      </c>
      <c r="K149" s="54" t="s">
        <v>34</v>
      </c>
      <c r="L149" s="37" t="s">
        <v>46</v>
      </c>
      <c r="M149" s="13"/>
    </row>
    <row r="150" spans="1:15" s="7" customFormat="1" ht="30" customHeight="1" x14ac:dyDescent="0.25">
      <c r="A150" s="9"/>
      <c r="B150" s="38"/>
      <c r="C150" s="44"/>
      <c r="D150" s="10">
        <v>0</v>
      </c>
      <c r="E150" s="30">
        <v>0</v>
      </c>
      <c r="F150" s="30">
        <v>0</v>
      </c>
      <c r="G150" s="30">
        <v>0</v>
      </c>
      <c r="H150" s="30">
        <v>0</v>
      </c>
      <c r="I150" s="11">
        <f t="shared" si="8"/>
        <v>0</v>
      </c>
      <c r="J150" s="12" t="s">
        <v>97</v>
      </c>
      <c r="K150" s="55"/>
      <c r="L150" s="38"/>
      <c r="M150" s="13"/>
    </row>
    <row r="151" spans="1:15" s="7" customFormat="1" ht="30" customHeight="1" x14ac:dyDescent="0.25">
      <c r="A151" s="9"/>
      <c r="B151" s="37">
        <v>6</v>
      </c>
      <c r="C151" s="43" t="s">
        <v>64</v>
      </c>
      <c r="D151" s="10">
        <v>0</v>
      </c>
      <c r="E151" s="10">
        <v>344</v>
      </c>
      <c r="F151" s="10">
        <v>0</v>
      </c>
      <c r="G151" s="10">
        <v>0</v>
      </c>
      <c r="H151" s="10">
        <v>0</v>
      </c>
      <c r="I151" s="11">
        <f t="shared" si="8"/>
        <v>344</v>
      </c>
      <c r="J151" s="12" t="s">
        <v>98</v>
      </c>
      <c r="K151" s="43" t="s">
        <v>28</v>
      </c>
      <c r="L151" s="43" t="s">
        <v>21</v>
      </c>
      <c r="M151" s="13"/>
    </row>
    <row r="152" spans="1:15" s="7" customFormat="1" ht="30" customHeight="1" x14ac:dyDescent="0.25">
      <c r="A152" s="9"/>
      <c r="B152" s="38"/>
      <c r="C152" s="44"/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1">
        <f t="shared" si="8"/>
        <v>0</v>
      </c>
      <c r="J152" s="12" t="s">
        <v>97</v>
      </c>
      <c r="K152" s="44"/>
      <c r="L152" s="44"/>
      <c r="M152" s="13"/>
    </row>
    <row r="153" spans="1:15" s="7" customFormat="1" ht="30" customHeight="1" x14ac:dyDescent="0.25">
      <c r="A153" s="9"/>
      <c r="B153" s="37">
        <v>7</v>
      </c>
      <c r="C153" s="43" t="s">
        <v>63</v>
      </c>
      <c r="D153" s="17">
        <v>637.09799999999996</v>
      </c>
      <c r="E153" s="17">
        <v>289.51600000000002</v>
      </c>
      <c r="F153" s="17">
        <v>94.700999999999993</v>
      </c>
      <c r="G153" s="17">
        <v>0</v>
      </c>
      <c r="H153" s="17">
        <v>47</v>
      </c>
      <c r="I153" s="11">
        <f t="shared" si="8"/>
        <v>1068.3150000000001</v>
      </c>
      <c r="J153" s="12" t="s">
        <v>98</v>
      </c>
      <c r="K153" s="54" t="s">
        <v>36</v>
      </c>
      <c r="L153" s="43" t="s">
        <v>21</v>
      </c>
      <c r="M153" s="13"/>
    </row>
    <row r="154" spans="1:15" s="7" customFormat="1" ht="30" customHeight="1" x14ac:dyDescent="0.25">
      <c r="A154" s="9"/>
      <c r="B154" s="38"/>
      <c r="C154" s="44"/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1">
        <f t="shared" si="8"/>
        <v>0</v>
      </c>
      <c r="J154" s="12" t="s">
        <v>97</v>
      </c>
      <c r="K154" s="55"/>
      <c r="L154" s="44"/>
      <c r="M154" s="13"/>
    </row>
    <row r="155" spans="1:15" s="7" customFormat="1" ht="30" customHeight="1" x14ac:dyDescent="0.25">
      <c r="A155" s="9"/>
      <c r="B155" s="37">
        <v>8</v>
      </c>
      <c r="C155" s="43" t="s">
        <v>61</v>
      </c>
      <c r="D155" s="17">
        <v>0</v>
      </c>
      <c r="E155" s="17">
        <v>0</v>
      </c>
      <c r="F155" s="17">
        <v>200</v>
      </c>
      <c r="G155" s="17">
        <v>0</v>
      </c>
      <c r="H155" s="17">
        <v>851.38811999999996</v>
      </c>
      <c r="I155" s="11">
        <f t="shared" si="8"/>
        <v>1051.3881200000001</v>
      </c>
      <c r="J155" s="12" t="s">
        <v>98</v>
      </c>
      <c r="K155" s="43" t="s">
        <v>37</v>
      </c>
      <c r="L155" s="43" t="s">
        <v>21</v>
      </c>
      <c r="M155" s="13"/>
      <c r="O155" s="7" t="s">
        <v>33</v>
      </c>
    </row>
    <row r="156" spans="1:15" s="7" customFormat="1" ht="30" customHeight="1" x14ac:dyDescent="0.25">
      <c r="A156" s="9"/>
      <c r="B156" s="38"/>
      <c r="C156" s="44"/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1">
        <f t="shared" si="8"/>
        <v>0</v>
      </c>
      <c r="J156" s="12" t="s">
        <v>97</v>
      </c>
      <c r="K156" s="44"/>
      <c r="L156" s="44"/>
      <c r="M156" s="13"/>
    </row>
    <row r="157" spans="1:15" s="7" customFormat="1" ht="30" customHeight="1" x14ac:dyDescent="0.25">
      <c r="A157" s="9"/>
      <c r="B157" s="37">
        <v>9</v>
      </c>
      <c r="C157" s="43" t="s">
        <v>51</v>
      </c>
      <c r="D157" s="17">
        <v>0</v>
      </c>
      <c r="E157" s="17">
        <v>950</v>
      </c>
      <c r="F157" s="17">
        <v>0</v>
      </c>
      <c r="G157" s="17">
        <v>0</v>
      </c>
      <c r="H157" s="17">
        <v>0</v>
      </c>
      <c r="I157" s="11">
        <f t="shared" si="8"/>
        <v>950</v>
      </c>
      <c r="J157" s="12" t="s">
        <v>98</v>
      </c>
      <c r="K157" s="54" t="s">
        <v>34</v>
      </c>
      <c r="L157" s="37" t="s">
        <v>46</v>
      </c>
      <c r="M157" s="13"/>
    </row>
    <row r="158" spans="1:15" s="7" customFormat="1" ht="30" customHeight="1" x14ac:dyDescent="0.25">
      <c r="A158" s="9"/>
      <c r="B158" s="38"/>
      <c r="C158" s="44"/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1">
        <f t="shared" si="8"/>
        <v>0</v>
      </c>
      <c r="J158" s="12" t="s">
        <v>97</v>
      </c>
      <c r="K158" s="55"/>
      <c r="L158" s="38"/>
      <c r="M158" s="13"/>
    </row>
    <row r="159" spans="1:15" s="7" customFormat="1" ht="30" customHeight="1" x14ac:dyDescent="0.25">
      <c r="A159" s="9"/>
      <c r="B159" s="37">
        <v>10</v>
      </c>
      <c r="C159" s="43" t="s">
        <v>128</v>
      </c>
      <c r="D159" s="17">
        <v>0</v>
      </c>
      <c r="E159" s="17">
        <v>0</v>
      </c>
      <c r="F159" s="17">
        <v>0</v>
      </c>
      <c r="G159" s="17">
        <v>0</v>
      </c>
      <c r="H159" s="17">
        <v>140.10400000000001</v>
      </c>
      <c r="I159" s="11">
        <f t="shared" si="8"/>
        <v>140.10400000000001</v>
      </c>
      <c r="J159" s="12" t="s">
        <v>98</v>
      </c>
      <c r="K159" s="54" t="s">
        <v>36</v>
      </c>
      <c r="L159" s="43" t="s">
        <v>21</v>
      </c>
      <c r="M159" s="13"/>
    </row>
    <row r="160" spans="1:15" s="7" customFormat="1" ht="30" customHeight="1" x14ac:dyDescent="0.25">
      <c r="A160" s="9"/>
      <c r="B160" s="38"/>
      <c r="C160" s="44"/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1">
        <f t="shared" si="8"/>
        <v>0</v>
      </c>
      <c r="J160" s="12" t="s">
        <v>97</v>
      </c>
      <c r="K160" s="55"/>
      <c r="L160" s="44"/>
      <c r="M160" s="13"/>
    </row>
    <row r="161" spans="1:13" s="7" customFormat="1" ht="30" customHeight="1" x14ac:dyDescent="0.25">
      <c r="A161" s="9"/>
      <c r="B161" s="45"/>
      <c r="C161" s="47" t="s">
        <v>29</v>
      </c>
      <c r="D161" s="11">
        <f>D141+D143+D145+D147+D149+D151+D153+D155+D157</f>
        <v>5049.9290000000001</v>
      </c>
      <c r="E161" s="11">
        <f t="shared" ref="E161:G161" si="9">E141+E143+E145+E147+E149+E151+E153+E155+E157</f>
        <v>1583.5160000000001</v>
      </c>
      <c r="F161" s="11">
        <f t="shared" si="9"/>
        <v>340.28100000000001</v>
      </c>
      <c r="G161" s="11">
        <f t="shared" si="9"/>
        <v>2401.9378299999998</v>
      </c>
      <c r="H161" s="11">
        <f>H141+H143+H145+H147+H149+H151+H153+H155+H157+H157+H159</f>
        <v>1143.4921199999999</v>
      </c>
      <c r="I161" s="11">
        <f t="shared" si="8"/>
        <v>10519.15595</v>
      </c>
      <c r="J161" s="31" t="s">
        <v>91</v>
      </c>
      <c r="K161" s="45"/>
      <c r="L161" s="45"/>
      <c r="M161" s="13"/>
    </row>
    <row r="162" spans="1:13" s="7" customFormat="1" ht="24" customHeight="1" x14ac:dyDescent="0.25">
      <c r="A162" s="9"/>
      <c r="B162" s="46"/>
      <c r="C162" s="48"/>
      <c r="D162" s="11">
        <f>D142+D144+D146+D148+D150+D152+D154+D156+D158</f>
        <v>0</v>
      </c>
      <c r="E162" s="11">
        <f t="shared" ref="E162:H162" si="10">E142+E144+E146+E148+E150+E152+E154+E156+E158</f>
        <v>0</v>
      </c>
      <c r="F162" s="11">
        <f t="shared" si="10"/>
        <v>0</v>
      </c>
      <c r="G162" s="11">
        <f t="shared" si="10"/>
        <v>0</v>
      </c>
      <c r="H162" s="11">
        <f t="shared" si="10"/>
        <v>0</v>
      </c>
      <c r="I162" s="11">
        <f>SUM(D162:H162)</f>
        <v>0</v>
      </c>
      <c r="J162" s="32" t="s">
        <v>93</v>
      </c>
      <c r="K162" s="46"/>
      <c r="L162" s="46"/>
      <c r="M162" s="13"/>
    </row>
    <row r="163" spans="1:13" s="7" customFormat="1" x14ac:dyDescent="0.25">
      <c r="A163" s="9"/>
      <c r="B163" s="51" t="s">
        <v>87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3"/>
      <c r="M163" s="13"/>
    </row>
    <row r="164" spans="1:13" s="7" customFormat="1" ht="30" customHeight="1" x14ac:dyDescent="0.25">
      <c r="A164" s="9"/>
      <c r="B164" s="37">
        <v>1</v>
      </c>
      <c r="C164" s="43" t="s">
        <v>66</v>
      </c>
      <c r="D164" s="17">
        <v>0</v>
      </c>
      <c r="E164" s="17">
        <v>0</v>
      </c>
      <c r="F164" s="33">
        <v>420</v>
      </c>
      <c r="G164" s="17">
        <v>0</v>
      </c>
      <c r="H164" s="17">
        <v>0</v>
      </c>
      <c r="I164" s="11">
        <f t="shared" ref="I164:I167" si="11">H164+G164+F164+E164+D164</f>
        <v>420</v>
      </c>
      <c r="J164" s="12" t="s">
        <v>98</v>
      </c>
      <c r="K164" s="43" t="s">
        <v>40</v>
      </c>
      <c r="L164" s="43" t="s">
        <v>30</v>
      </c>
      <c r="M164" s="13"/>
    </row>
    <row r="165" spans="1:13" s="7" customFormat="1" ht="30" customHeight="1" x14ac:dyDescent="0.25">
      <c r="A165" s="9"/>
      <c r="B165" s="38"/>
      <c r="C165" s="44"/>
      <c r="D165" s="17">
        <v>0</v>
      </c>
      <c r="E165" s="17">
        <v>0</v>
      </c>
      <c r="F165" s="33">
        <v>0</v>
      </c>
      <c r="G165" s="17">
        <v>0</v>
      </c>
      <c r="H165" s="17">
        <v>0</v>
      </c>
      <c r="I165" s="11">
        <f t="shared" si="11"/>
        <v>0</v>
      </c>
      <c r="J165" s="12" t="s">
        <v>97</v>
      </c>
      <c r="K165" s="44"/>
      <c r="L165" s="44"/>
      <c r="M165" s="13"/>
    </row>
    <row r="166" spans="1:13" s="7" customFormat="1" ht="30" customHeight="1" x14ac:dyDescent="0.25">
      <c r="A166" s="9"/>
      <c r="B166" s="45"/>
      <c r="C166" s="47" t="s">
        <v>85</v>
      </c>
      <c r="D166" s="17">
        <v>0</v>
      </c>
      <c r="E166" s="17">
        <v>0</v>
      </c>
      <c r="F166" s="33">
        <v>420</v>
      </c>
      <c r="G166" s="17">
        <v>0</v>
      </c>
      <c r="H166" s="17">
        <v>0</v>
      </c>
      <c r="I166" s="11">
        <f t="shared" si="11"/>
        <v>420</v>
      </c>
      <c r="J166" s="31" t="s">
        <v>91</v>
      </c>
      <c r="K166" s="34"/>
      <c r="L166" s="35"/>
      <c r="M166" s="13"/>
    </row>
    <row r="167" spans="1:13" s="7" customFormat="1" ht="27.75" customHeight="1" x14ac:dyDescent="0.25">
      <c r="A167" s="9"/>
      <c r="B167" s="46"/>
      <c r="C167" s="48"/>
      <c r="D167" s="17">
        <v>0</v>
      </c>
      <c r="E167" s="17">
        <v>0</v>
      </c>
      <c r="F167" s="33">
        <v>0</v>
      </c>
      <c r="G167" s="17">
        <v>0</v>
      </c>
      <c r="H167" s="17">
        <v>0</v>
      </c>
      <c r="I167" s="11">
        <f t="shared" si="11"/>
        <v>0</v>
      </c>
      <c r="J167" s="32" t="s">
        <v>93</v>
      </c>
      <c r="K167" s="34"/>
      <c r="L167" s="35"/>
      <c r="M167" s="13"/>
    </row>
    <row r="168" spans="1:13" s="7" customFormat="1" ht="30" customHeight="1" x14ac:dyDescent="0.25">
      <c r="A168" s="9"/>
      <c r="B168" s="45"/>
      <c r="C168" s="49" t="s">
        <v>94</v>
      </c>
      <c r="D168" s="36">
        <f>D51+D138+D161+D166</f>
        <v>30746</v>
      </c>
      <c r="E168" s="36">
        <f t="shared" ref="E168:H168" si="12">E51+E138+E161+E166</f>
        <v>19404.035</v>
      </c>
      <c r="F168" s="36">
        <f t="shared" si="12"/>
        <v>10620</v>
      </c>
      <c r="G168" s="36">
        <f t="shared" si="12"/>
        <v>15053.64314</v>
      </c>
      <c r="H168" s="36">
        <f t="shared" si="12"/>
        <v>26199.024820000002</v>
      </c>
      <c r="I168" s="36">
        <f>I51+I138+I161+I166</f>
        <v>102022.70296</v>
      </c>
      <c r="J168" s="31" t="s">
        <v>91</v>
      </c>
      <c r="K168" s="35" t="s">
        <v>33</v>
      </c>
      <c r="L168" s="35"/>
      <c r="M168" s="13"/>
    </row>
    <row r="169" spans="1:13" s="7" customFormat="1" ht="30" customHeight="1" x14ac:dyDescent="0.25">
      <c r="A169" s="9"/>
      <c r="B169" s="46"/>
      <c r="C169" s="50"/>
      <c r="D169" s="36">
        <f>D167+D162+D52+D139</f>
        <v>0</v>
      </c>
      <c r="E169" s="36">
        <f t="shared" ref="E169:H169" si="13">E167+E162+E52+E139</f>
        <v>0</v>
      </c>
      <c r="F169" s="36">
        <f t="shared" si="13"/>
        <v>0</v>
      </c>
      <c r="G169" s="36">
        <f t="shared" si="13"/>
        <v>31521.800000000003</v>
      </c>
      <c r="H169" s="36">
        <f t="shared" si="13"/>
        <v>82462.232260000019</v>
      </c>
      <c r="I169" s="36">
        <f>I52+I139+I162+I167</f>
        <v>113984.03226000001</v>
      </c>
      <c r="J169" s="32" t="s">
        <v>93</v>
      </c>
      <c r="K169" s="35"/>
      <c r="L169" s="35"/>
      <c r="M169" s="13"/>
    </row>
    <row r="170" spans="1:13" s="7" customFormat="1" ht="30" customHeight="1" x14ac:dyDescent="0.25">
      <c r="A170" s="9"/>
      <c r="B170" s="35"/>
      <c r="C170" s="11" t="s">
        <v>31</v>
      </c>
      <c r="D170" s="36">
        <f>D169+D168</f>
        <v>30746</v>
      </c>
      <c r="E170" s="36">
        <f>E169+E168</f>
        <v>19404.035</v>
      </c>
      <c r="F170" s="36">
        <f t="shared" ref="F170:I170" si="14">F169+F168</f>
        <v>10620</v>
      </c>
      <c r="G170" s="36">
        <f t="shared" si="14"/>
        <v>46575.443140000003</v>
      </c>
      <c r="H170" s="36">
        <f t="shared" si="14"/>
        <v>108661.25708000002</v>
      </c>
      <c r="I170" s="36">
        <f t="shared" si="14"/>
        <v>216006.73522</v>
      </c>
      <c r="J170" s="23"/>
      <c r="K170" s="35"/>
      <c r="L170" s="35"/>
      <c r="M170" s="13"/>
    </row>
    <row r="171" spans="1:13" s="7" customFormat="1" x14ac:dyDescent="0.25">
      <c r="A171" s="9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1:13" s="7" customFormat="1" ht="21.75" customHeight="1" x14ac:dyDescent="0.25"/>
    <row r="173" spans="1:13" s="7" customFormat="1" x14ac:dyDescent="0.25"/>
    <row r="174" spans="1:13" s="7" customFormat="1" x14ac:dyDescent="0.25">
      <c r="J174" s="8"/>
    </row>
    <row r="175" spans="1:13" s="7" customFormat="1" x14ac:dyDescent="0.25"/>
    <row r="176" spans="1:13" s="7" customFormat="1" x14ac:dyDescent="0.25">
      <c r="J176" s="8"/>
    </row>
    <row r="177" spans="2:12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2:12" x14ac:dyDescent="0.25">
      <c r="B178" s="7"/>
      <c r="C178" s="7"/>
      <c r="D178" s="7"/>
      <c r="E178" s="7"/>
      <c r="F178" s="7"/>
      <c r="G178" s="7"/>
      <c r="H178" s="7"/>
      <c r="I178" s="7"/>
      <c r="J178" s="8"/>
      <c r="K178" s="7"/>
      <c r="L178" s="7"/>
    </row>
  </sheetData>
  <mergeCells count="315">
    <mergeCell ref="K49:K50"/>
    <mergeCell ref="L49:L50"/>
    <mergeCell ref="B159:B160"/>
    <mergeCell ref="C159:C160"/>
    <mergeCell ref="K159:K160"/>
    <mergeCell ref="L159:L160"/>
    <mergeCell ref="K120:K121"/>
    <mergeCell ref="L120:L121"/>
    <mergeCell ref="B49:B50"/>
    <mergeCell ref="C118:C119"/>
    <mergeCell ref="B118:B119"/>
    <mergeCell ref="B120:B121"/>
    <mergeCell ref="C120:C121"/>
    <mergeCell ref="B58:B59"/>
    <mergeCell ref="C58:C59"/>
    <mergeCell ref="K58:K59"/>
    <mergeCell ref="L58:L59"/>
    <mergeCell ref="K118:K119"/>
    <mergeCell ref="L118:L119"/>
    <mergeCell ref="B64:B65"/>
    <mergeCell ref="C64:C65"/>
    <mergeCell ref="K64:K65"/>
    <mergeCell ref="L64:L65"/>
    <mergeCell ref="B66:B67"/>
    <mergeCell ref="B41:B42"/>
    <mergeCell ref="C41:C42"/>
    <mergeCell ref="K17:K18"/>
    <mergeCell ref="L17:L18"/>
    <mergeCell ref="L9:L10"/>
    <mergeCell ref="B12:L12"/>
    <mergeCell ref="B13:B14"/>
    <mergeCell ref="C13:C14"/>
    <mergeCell ref="K13:K14"/>
    <mergeCell ref="L13:L14"/>
    <mergeCell ref="B23:B24"/>
    <mergeCell ref="C23:C24"/>
    <mergeCell ref="K23:K24"/>
    <mergeCell ref="L23:L24"/>
    <mergeCell ref="B25:B26"/>
    <mergeCell ref="C25:C26"/>
    <mergeCell ref="K25:K26"/>
    <mergeCell ref="L25:L26"/>
    <mergeCell ref="B19:B20"/>
    <mergeCell ref="C19:C20"/>
    <mergeCell ref="K39:K40"/>
    <mergeCell ref="L39:L40"/>
    <mergeCell ref="K41:K42"/>
    <mergeCell ref="L41:L42"/>
    <mergeCell ref="B43:B44"/>
    <mergeCell ref="C43:C44"/>
    <mergeCell ref="K43:K44"/>
    <mergeCell ref="L43:L44"/>
    <mergeCell ref="B45:B46"/>
    <mergeCell ref="C45:C46"/>
    <mergeCell ref="K45:K46"/>
    <mergeCell ref="L45:L46"/>
    <mergeCell ref="K56:K57"/>
    <mergeCell ref="L56:L57"/>
    <mergeCell ref="B51:B52"/>
    <mergeCell ref="C51:C52"/>
    <mergeCell ref="B53:L53"/>
    <mergeCell ref="B54:B55"/>
    <mergeCell ref="C54:C55"/>
    <mergeCell ref="K54:K55"/>
    <mergeCell ref="L54:L55"/>
    <mergeCell ref="B56:B57"/>
    <mergeCell ref="C56:C57"/>
    <mergeCell ref="B47:B48"/>
    <mergeCell ref="C47:C48"/>
    <mergeCell ref="K47:K48"/>
    <mergeCell ref="L47:L48"/>
    <mergeCell ref="C49:C50"/>
    <mergeCell ref="K1:L1"/>
    <mergeCell ref="D2:L2"/>
    <mergeCell ref="I4:L4"/>
    <mergeCell ref="D5:M7"/>
    <mergeCell ref="B8:L8"/>
    <mergeCell ref="B9:B10"/>
    <mergeCell ref="C9:C10"/>
    <mergeCell ref="D9:I9"/>
    <mergeCell ref="J9:J10"/>
    <mergeCell ref="K9:K10"/>
    <mergeCell ref="K19:K20"/>
    <mergeCell ref="L19:L20"/>
    <mergeCell ref="B21:B22"/>
    <mergeCell ref="C21:C22"/>
    <mergeCell ref="K21:K22"/>
    <mergeCell ref="L21:L22"/>
    <mergeCell ref="B15:B16"/>
    <mergeCell ref="C15:C16"/>
    <mergeCell ref="K15:K16"/>
    <mergeCell ref="L15:L16"/>
    <mergeCell ref="B17:B18"/>
    <mergeCell ref="C17:C18"/>
    <mergeCell ref="B29:B30"/>
    <mergeCell ref="C29:C30"/>
    <mergeCell ref="K29:K30"/>
    <mergeCell ref="L29:L30"/>
    <mergeCell ref="B31:B32"/>
    <mergeCell ref="C31:C32"/>
    <mergeCell ref="K31:K32"/>
    <mergeCell ref="L31:L32"/>
    <mergeCell ref="B27:B28"/>
    <mergeCell ref="C27:C28"/>
    <mergeCell ref="K27:K28"/>
    <mergeCell ref="L27:L28"/>
    <mergeCell ref="B35:B36"/>
    <mergeCell ref="C35:C36"/>
    <mergeCell ref="K35:K36"/>
    <mergeCell ref="L35:L36"/>
    <mergeCell ref="B37:B38"/>
    <mergeCell ref="C37:C38"/>
    <mergeCell ref="K37:K38"/>
    <mergeCell ref="L37:L38"/>
    <mergeCell ref="B33:B34"/>
    <mergeCell ref="C33:C34"/>
    <mergeCell ref="K33:K34"/>
    <mergeCell ref="L33:L34"/>
    <mergeCell ref="C66:C67"/>
    <mergeCell ref="K66:K67"/>
    <mergeCell ref="L66:L67"/>
    <mergeCell ref="B60:B61"/>
    <mergeCell ref="C60:C61"/>
    <mergeCell ref="K60:K61"/>
    <mergeCell ref="L60:L61"/>
    <mergeCell ref="B62:B63"/>
    <mergeCell ref="C62:C63"/>
    <mergeCell ref="K62:K63"/>
    <mergeCell ref="L62:L63"/>
    <mergeCell ref="B72:B73"/>
    <mergeCell ref="C72:C73"/>
    <mergeCell ref="K72:K73"/>
    <mergeCell ref="L72:L73"/>
    <mergeCell ref="B68:B69"/>
    <mergeCell ref="C68:C69"/>
    <mergeCell ref="K68:K69"/>
    <mergeCell ref="L68:L69"/>
    <mergeCell ref="B70:B71"/>
    <mergeCell ref="C70:C71"/>
    <mergeCell ref="K70:K71"/>
    <mergeCell ref="L70:L71"/>
    <mergeCell ref="B78:B79"/>
    <mergeCell ref="C78:C79"/>
    <mergeCell ref="K78:K79"/>
    <mergeCell ref="L78:L79"/>
    <mergeCell ref="B80:B81"/>
    <mergeCell ref="C80:C81"/>
    <mergeCell ref="K80:K81"/>
    <mergeCell ref="L80:L81"/>
    <mergeCell ref="B74:B75"/>
    <mergeCell ref="C74:C75"/>
    <mergeCell ref="K74:K75"/>
    <mergeCell ref="L74:L75"/>
    <mergeCell ref="B76:B77"/>
    <mergeCell ref="C76:C77"/>
    <mergeCell ref="K76:K77"/>
    <mergeCell ref="L76:L77"/>
    <mergeCell ref="B84:B85"/>
    <mergeCell ref="C84:C85"/>
    <mergeCell ref="K84:K85"/>
    <mergeCell ref="L84:L85"/>
    <mergeCell ref="B86:B87"/>
    <mergeCell ref="C86:C87"/>
    <mergeCell ref="K86:K87"/>
    <mergeCell ref="L86:L87"/>
    <mergeCell ref="B82:B83"/>
    <mergeCell ref="C82:C83"/>
    <mergeCell ref="K82:K83"/>
    <mergeCell ref="L82:L83"/>
    <mergeCell ref="B90:B91"/>
    <mergeCell ref="C90:C91"/>
    <mergeCell ref="K90:K91"/>
    <mergeCell ref="L90:L91"/>
    <mergeCell ref="B92:B93"/>
    <mergeCell ref="C92:C93"/>
    <mergeCell ref="K92:K93"/>
    <mergeCell ref="L92:L93"/>
    <mergeCell ref="B88:B89"/>
    <mergeCell ref="C88:C89"/>
    <mergeCell ref="K88:K89"/>
    <mergeCell ref="L88:L89"/>
    <mergeCell ref="B98:B99"/>
    <mergeCell ref="C98:C99"/>
    <mergeCell ref="K98:K99"/>
    <mergeCell ref="L98:L99"/>
    <mergeCell ref="B100:B101"/>
    <mergeCell ref="C100:C101"/>
    <mergeCell ref="K100:K101"/>
    <mergeCell ref="L100:L101"/>
    <mergeCell ref="B94:B95"/>
    <mergeCell ref="C94:C95"/>
    <mergeCell ref="K94:K95"/>
    <mergeCell ref="L94:L95"/>
    <mergeCell ref="B96:B97"/>
    <mergeCell ref="C96:C97"/>
    <mergeCell ref="K96:K97"/>
    <mergeCell ref="L96:L97"/>
    <mergeCell ref="B128:B129"/>
    <mergeCell ref="C130:C131"/>
    <mergeCell ref="C132:C133"/>
    <mergeCell ref="B136:B137"/>
    <mergeCell ref="B102:B103"/>
    <mergeCell ref="C102:C103"/>
    <mergeCell ref="K102:K103"/>
    <mergeCell ref="L102:L103"/>
    <mergeCell ref="B104:B105"/>
    <mergeCell ref="C104:C105"/>
    <mergeCell ref="K104:K105"/>
    <mergeCell ref="L104:L105"/>
    <mergeCell ref="L108:L109"/>
    <mergeCell ref="B122:B123"/>
    <mergeCell ref="C122:C123"/>
    <mergeCell ref="K122:K123"/>
    <mergeCell ref="L122:L123"/>
    <mergeCell ref="B124:B125"/>
    <mergeCell ref="C124:C125"/>
    <mergeCell ref="B126:B127"/>
    <mergeCell ref="C126:C127"/>
    <mergeCell ref="K124:K125"/>
    <mergeCell ref="L124:L125"/>
    <mergeCell ref="K126:K127"/>
    <mergeCell ref="L126:L127"/>
    <mergeCell ref="B140:L140"/>
    <mergeCell ref="B141:B142"/>
    <mergeCell ref="C141:C142"/>
    <mergeCell ref="K141:K142"/>
    <mergeCell ref="L141:L142"/>
    <mergeCell ref="B114:B115"/>
    <mergeCell ref="C114:C115"/>
    <mergeCell ref="K114:K115"/>
    <mergeCell ref="L114:L115"/>
    <mergeCell ref="B116:B117"/>
    <mergeCell ref="C116:C117"/>
    <mergeCell ref="L116:L117"/>
    <mergeCell ref="B130:B131"/>
    <mergeCell ref="B132:B133"/>
    <mergeCell ref="K128:K129"/>
    <mergeCell ref="L128:L129"/>
    <mergeCell ref="K130:K131"/>
    <mergeCell ref="L130:L131"/>
    <mergeCell ref="K132:K133"/>
    <mergeCell ref="L132:L133"/>
    <mergeCell ref="C128:C129"/>
    <mergeCell ref="B134:B135"/>
    <mergeCell ref="B138:B139"/>
    <mergeCell ref="C138:C139"/>
    <mergeCell ref="B147:B148"/>
    <mergeCell ref="C147:C148"/>
    <mergeCell ref="K147:K148"/>
    <mergeCell ref="L147:L148"/>
    <mergeCell ref="B149:B150"/>
    <mergeCell ref="C149:C150"/>
    <mergeCell ref="K149:K150"/>
    <mergeCell ref="L149:L150"/>
    <mergeCell ref="B143:B144"/>
    <mergeCell ref="C143:C144"/>
    <mergeCell ref="K143:K144"/>
    <mergeCell ref="L143:L144"/>
    <mergeCell ref="B145:B146"/>
    <mergeCell ref="C145:C146"/>
    <mergeCell ref="K145:K146"/>
    <mergeCell ref="L145:L146"/>
    <mergeCell ref="B155:B156"/>
    <mergeCell ref="C155:C156"/>
    <mergeCell ref="K155:K156"/>
    <mergeCell ref="L155:L156"/>
    <mergeCell ref="B157:B158"/>
    <mergeCell ref="C157:C158"/>
    <mergeCell ref="K157:K158"/>
    <mergeCell ref="L157:L158"/>
    <mergeCell ref="B151:B152"/>
    <mergeCell ref="C151:C152"/>
    <mergeCell ref="K151:K152"/>
    <mergeCell ref="L151:L152"/>
    <mergeCell ref="B153:B154"/>
    <mergeCell ref="C153:C154"/>
    <mergeCell ref="K153:K154"/>
    <mergeCell ref="L153:L154"/>
    <mergeCell ref="C39:C40"/>
    <mergeCell ref="B39:B40"/>
    <mergeCell ref="B166:B167"/>
    <mergeCell ref="C166:C167"/>
    <mergeCell ref="B168:B169"/>
    <mergeCell ref="C168:C169"/>
    <mergeCell ref="L106:L107"/>
    <mergeCell ref="K106:K107"/>
    <mergeCell ref="K116:K117"/>
    <mergeCell ref="B161:B162"/>
    <mergeCell ref="C161:C162"/>
    <mergeCell ref="K161:K162"/>
    <mergeCell ref="L161:L162"/>
    <mergeCell ref="B163:L163"/>
    <mergeCell ref="B164:B165"/>
    <mergeCell ref="C164:C165"/>
    <mergeCell ref="K164:K165"/>
    <mergeCell ref="L164:L165"/>
    <mergeCell ref="C134:C135"/>
    <mergeCell ref="C136:C137"/>
    <mergeCell ref="K134:K135"/>
    <mergeCell ref="L134:L135"/>
    <mergeCell ref="K136:K137"/>
    <mergeCell ref="L136:L137"/>
    <mergeCell ref="B110:B111"/>
    <mergeCell ref="C110:C111"/>
    <mergeCell ref="K110:K111"/>
    <mergeCell ref="L110:L111"/>
    <mergeCell ref="B112:B113"/>
    <mergeCell ref="C112:C113"/>
    <mergeCell ref="K112:K113"/>
    <mergeCell ref="L112:L113"/>
    <mergeCell ref="B106:B107"/>
    <mergeCell ref="C106:C107"/>
    <mergeCell ref="C108:C109"/>
    <mergeCell ref="B108:B109"/>
    <mergeCell ref="K108:K109"/>
  </mergeCells>
  <pageMargins left="0.21" right="0.2" top="0.32" bottom="0.2" header="0.31496062992125984" footer="0.17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кв. 2022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ZKH</cp:lastModifiedBy>
  <cp:lastPrinted>2023-01-19T03:02:43Z</cp:lastPrinted>
  <dcterms:created xsi:type="dcterms:W3CDTF">2017-12-08T05:37:24Z</dcterms:created>
  <dcterms:modified xsi:type="dcterms:W3CDTF">2023-01-19T03:34:56Z</dcterms:modified>
</cp:coreProperties>
</file>